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40" windowWidth="6600" windowHeight="5805" tabRatio="852" firstSheet="12" activeTab="26"/>
  </bookViews>
  <sheets>
    <sheet name="Instrucciones dieta" sheetId="1" r:id="rId1"/>
    <sheet name="Instrucciones" sheetId="2" r:id="rId2"/>
    <sheet name="Pesoideal" sheetId="3" r:id="rId3"/>
    <sheet name="Resumen" sheetId="4" r:id="rId4"/>
    <sheet name="Lunes" sheetId="5" r:id="rId5"/>
    <sheet name="Martes" sheetId="6" r:id="rId6"/>
    <sheet name="Miércoles" sheetId="7" r:id="rId7"/>
    <sheet name="Jueves" sheetId="8" r:id="rId8"/>
    <sheet name="Viernes" sheetId="9" r:id="rId9"/>
    <sheet name="Sábado" sheetId="10" r:id="rId10"/>
    <sheet name="Domingo" sheetId="11" r:id="rId11"/>
    <sheet name="Alimentos Diarios" sheetId="12" r:id="rId12"/>
    <sheet name="Alimentos" sheetId="13" r:id="rId13"/>
    <sheet name="Bono Points" sheetId="14" r:id="rId14"/>
    <sheet name="Lo del Super" sheetId="15" r:id="rId15"/>
    <sheet name="Indice" sheetId="16" r:id="rId16"/>
    <sheet name="AAB" sheetId="17" r:id="rId17"/>
    <sheet name="BCC" sheetId="18" r:id="rId18"/>
    <sheet name="CC" sheetId="19" r:id="rId19"/>
    <sheet name="DF" sheetId="20" r:id="rId20"/>
    <sheet name="FFG" sheetId="21" r:id="rId21"/>
    <sheet name="HHL" sheetId="22" r:id="rId22"/>
    <sheet name="MPP" sheetId="23" r:id="rId23"/>
    <sheet name="PPP" sheetId="24" r:id="rId24"/>
    <sheet name="PQS" sheetId="25" r:id="rId25"/>
    <sheet name="SVP" sheetId="26" r:id="rId26"/>
    <sheet name="Restaurantes" sheetId="27" r:id="rId27"/>
  </sheets>
  <externalReferences>
    <externalReference r:id="rId30"/>
  </externalReferences>
  <definedNames>
    <definedName name="_xlnm._FilterDatabase" localSheetId="12" hidden="1">'Alimentos'!$C$1:$D$882</definedName>
    <definedName name="TABLE" localSheetId="14">'Lo del Super'!#REF!</definedName>
    <definedName name="TABLE_10" localSheetId="14">'Lo del Super'!$C$19:$C$19</definedName>
    <definedName name="TABLE_11" localSheetId="14">'Lo del Super'!$C$19:$C$19</definedName>
    <definedName name="TABLE_12" localSheetId="14">'Lo del Super'!$C$19:$C$19</definedName>
    <definedName name="TABLE_2" localSheetId="14">'Lo del Super'!#REF!</definedName>
    <definedName name="TABLE_3" localSheetId="14">'Lo del Super'!#REF!</definedName>
    <definedName name="TABLE_4" localSheetId="14">'Lo del Super'!$C$40:$C$41</definedName>
    <definedName name="TABLE_5" localSheetId="14">'Lo del Super'!$C$40:$C$41</definedName>
    <definedName name="TABLE_6" localSheetId="14">'Lo del Super'!$C$40:$C$41</definedName>
    <definedName name="TABLE_7" localSheetId="14">'Lo del Super'!#REF!</definedName>
    <definedName name="TABLE_8" localSheetId="14">'Lo del Super'!#REF!</definedName>
    <definedName name="TABLE_9" localSheetId="14">'Lo del Super'!#REF!</definedName>
  </definedNames>
  <calcPr fullCalcOnLoad="1"/>
</workbook>
</file>

<file path=xl/sharedStrings.xml><?xml version="1.0" encoding="utf-8"?>
<sst xmlns="http://schemas.openxmlformats.org/spreadsheetml/2006/main" count="12297" uniqueCount="6826">
  <si>
    <t>Tubo de bimbocao. 1 u (95 grs)</t>
  </si>
  <si>
    <t>Bizcochos, 2 u</t>
  </si>
  <si>
    <t>CROPÁN</t>
  </si>
  <si>
    <t>Megatón, 1 u</t>
  </si>
  <si>
    <t>Phoskitos, 1 u</t>
  </si>
  <si>
    <t>DULCESOL</t>
  </si>
  <si>
    <t>Bocaditos de gloria, 1 u</t>
  </si>
  <si>
    <t>Bocaditos de frutas, 1 u</t>
  </si>
  <si>
    <t>Bocaditos con cobertura de cacao, 1 u</t>
  </si>
  <si>
    <t>Cuadritos, 1 u</t>
  </si>
  <si>
    <t>Ensaimadas, 1 u</t>
  </si>
  <si>
    <t>Magdalenas glorias, 1 u</t>
  </si>
  <si>
    <t>Arroz con leche</t>
  </si>
  <si>
    <t>Vino tinto,blanco, rosado</t>
  </si>
  <si>
    <t>125 ml (vasopequeño)</t>
  </si>
  <si>
    <t>Vinos finos, jerez</t>
  </si>
  <si>
    <t>Vitalinea</t>
  </si>
  <si>
    <t>Vodka</t>
  </si>
  <si>
    <t>Whisky</t>
  </si>
  <si>
    <t>60 ml (1/2 copa)</t>
  </si>
  <si>
    <t>Yogur Bio desnatado</t>
  </si>
  <si>
    <t>Yogur griego</t>
  </si>
  <si>
    <t>Zumo de frutas envasado</t>
  </si>
  <si>
    <t>Zumo de frutas envasado sin azúcar</t>
  </si>
  <si>
    <t>Zumo de limón</t>
  </si>
  <si>
    <t>Zumo de naranja</t>
  </si>
  <si>
    <t>Zumo de tomate</t>
  </si>
  <si>
    <t>Big Mac</t>
  </si>
  <si>
    <t>unidad</t>
  </si>
  <si>
    <t>3 unidades</t>
  </si>
  <si>
    <t>5 unidades</t>
  </si>
  <si>
    <t>Mini croissant con chocolate Hacendado</t>
  </si>
  <si>
    <t>napolitanas rellenas de cacao Hacendado</t>
  </si>
  <si>
    <t>Nesquik</t>
  </si>
  <si>
    <t>Pan de molde Hacendado</t>
  </si>
  <si>
    <t>pimientos del Piquillo (6/10 u) Hacendado</t>
  </si>
  <si>
    <t>pizza de atún DÍA</t>
  </si>
  <si>
    <t xml:space="preserve">Queso fresco desnatado Hacendado - tarrina </t>
  </si>
  <si>
    <t>Sanjacobo (congelado) Hacendado</t>
  </si>
  <si>
    <t>Tortitas (preparado para hacer) Harimsa</t>
  </si>
  <si>
    <t>Ventrescas de merluza a la andaluza Pescanova</t>
  </si>
  <si>
    <t>Salteado de verduras (congelado) Hacendado</t>
  </si>
  <si>
    <t>yogurt bífidus natural desnatado Hacendado</t>
  </si>
  <si>
    <t>zumo de piña y uva Hacendado</t>
  </si>
  <si>
    <t>Arroz a banda</t>
  </si>
  <si>
    <t>Arroz a la cubana</t>
  </si>
  <si>
    <t>Arroz a la jardinera</t>
  </si>
  <si>
    <t>Arroz a la marinera</t>
  </si>
  <si>
    <t>Arroz con guisantes</t>
  </si>
  <si>
    <t>Arroz negro</t>
  </si>
  <si>
    <t>Atún a la plancha</t>
  </si>
  <si>
    <t>Bacalao Ajoarriero</t>
  </si>
  <si>
    <t>Bacalao al alioli</t>
  </si>
  <si>
    <t>Bacalao al pil-pil</t>
  </si>
  <si>
    <t>Berenjenas gratinadas con queso</t>
  </si>
  <si>
    <t>Berenjenas rellenas de bacalao</t>
  </si>
  <si>
    <t>Berenjenas rellenas de carne</t>
  </si>
  <si>
    <t>Besugo al horno</t>
  </si>
  <si>
    <t>Boquerones en vinagre</t>
  </si>
  <si>
    <t>Boquerones fritos</t>
  </si>
  <si>
    <t>Brocheta de carne</t>
  </si>
  <si>
    <t>Brocheta de gambas</t>
  </si>
  <si>
    <t>Brocheta de pescado con verduras</t>
  </si>
  <si>
    <t>Bullabesa de pescado</t>
  </si>
  <si>
    <t>15 g</t>
  </si>
  <si>
    <t>Tonkatsu</t>
  </si>
  <si>
    <t>Calamares a la andaluza</t>
  </si>
  <si>
    <t>Calamares a la romana</t>
  </si>
  <si>
    <t>Calamares con patatas</t>
  </si>
  <si>
    <t>Calamares en su tinta</t>
  </si>
  <si>
    <t>Caldo gallego</t>
  </si>
  <si>
    <t>Callos a la madrileña</t>
  </si>
  <si>
    <t>Callos con garbanzos</t>
  </si>
  <si>
    <t>Caracoles de mar</t>
  </si>
  <si>
    <t>Carpaccio de bacalao</t>
  </si>
  <si>
    <t>Carpaccio de ternera</t>
  </si>
  <si>
    <t>Carpaccio vegetal</t>
  </si>
  <si>
    <t>Carrilleras en salsa</t>
  </si>
  <si>
    <t>Centollo</t>
  </si>
  <si>
    <t>Cocido de garbanzos</t>
  </si>
  <si>
    <t>Cocido madrileño</t>
  </si>
  <si>
    <t>Coctel de gambas</t>
  </si>
  <si>
    <t>Codillo al horno</t>
  </si>
  <si>
    <t>Codillo en salsa</t>
  </si>
  <si>
    <t>Codornices escabechadas</t>
  </si>
  <si>
    <t>Cogollos con anchoas</t>
  </si>
  <si>
    <t>Cogollos con atún</t>
  </si>
  <si>
    <t>Conejo a la cerveza</t>
  </si>
  <si>
    <t>Conejo a la jardinera</t>
  </si>
  <si>
    <t>Conejo al alioli</t>
  </si>
  <si>
    <t>Conejo al horno</t>
  </si>
  <si>
    <t>Congrio a la sidra</t>
  </si>
  <si>
    <t>Copa de chocolate</t>
  </si>
  <si>
    <t>Cordero al chilindrón</t>
  </si>
  <si>
    <t>Cordero asado a la castellana</t>
  </si>
  <si>
    <t>Costillas de cabrito rebozadas</t>
  </si>
  <si>
    <t>Crema de calabacín</t>
  </si>
  <si>
    <t>Crema es espárragos</t>
  </si>
  <si>
    <t>Crema de verduras</t>
  </si>
  <si>
    <t>Crema de zanahoria</t>
  </si>
  <si>
    <t>Crepes de chocolate</t>
  </si>
  <si>
    <t>Crepes de naranja</t>
  </si>
  <si>
    <t>Croquetas de pollo, jamón o bacalao</t>
  </si>
  <si>
    <t>Cuajada con miel</t>
  </si>
  <si>
    <t>Champiñones a la plancha</t>
  </si>
  <si>
    <t>Champiñones en salsa</t>
  </si>
  <si>
    <t>Chipirones a la andaluza</t>
  </si>
  <si>
    <t>Chipirones a la plancha</t>
  </si>
  <si>
    <t>Chuletas de cerdo a la plancha</t>
  </si>
  <si>
    <t>Chuletón de ternera</t>
  </si>
  <si>
    <t>Dorada a la Sal</t>
  </si>
  <si>
    <t>Dorada a la plancha</t>
  </si>
  <si>
    <t>Empanadillas de atún</t>
  </si>
  <si>
    <t>Emperador</t>
  </si>
  <si>
    <t>Endibias con roquefort</t>
  </si>
  <si>
    <t>Ensalada de arroz</t>
  </si>
  <si>
    <t>Ensalada de atún y huevo</t>
  </si>
  <si>
    <t>Ensalada de patata y atún</t>
  </si>
  <si>
    <t>Ensalada mixta (aceitunas y huevo)</t>
  </si>
  <si>
    <t>Ensaladilla rusa</t>
  </si>
  <si>
    <t>Entrecot de ternera a la pimienta verde</t>
  </si>
  <si>
    <t>Entrecot de ternera a la plancha</t>
  </si>
  <si>
    <t>Entrecot de ternera al roquefort</t>
  </si>
  <si>
    <t>Entremeses, embutido</t>
  </si>
  <si>
    <t>Escalivada</t>
  </si>
  <si>
    <t>Escalivada con anchoas</t>
  </si>
  <si>
    <t>Escalopa con guarnición</t>
  </si>
  <si>
    <t>Esparragos verdes a la plancha</t>
  </si>
  <si>
    <t>Estofado de ternera</t>
  </si>
  <si>
    <t>Fabada</t>
  </si>
  <si>
    <t>Fideos a la marinera</t>
  </si>
  <si>
    <t>Filete de ternera a la plancha</t>
  </si>
  <si>
    <t>Filete de ternera al roquefort</t>
  </si>
  <si>
    <t>Flan con nata</t>
  </si>
  <si>
    <t>Fricandó con champiñones</t>
  </si>
  <si>
    <t>Gallina de pepitoria</t>
  </si>
  <si>
    <t>Gambas a la plancha</t>
  </si>
  <si>
    <t>Gambas al ajillo</t>
  </si>
  <si>
    <t>Garbanzos con arroz y espinacas</t>
  </si>
  <si>
    <t>Guisantes salteados con baicon</t>
  </si>
  <si>
    <t>Habas a la catalana</t>
  </si>
  <si>
    <t>Hamburguesa con cebolla</t>
  </si>
  <si>
    <t>Huevos al plato</t>
  </si>
  <si>
    <t>Judias estofadas</t>
  </si>
  <si>
    <t>Judias verdes salteadas</t>
  </si>
  <si>
    <t>Kokotxas al estilo vasco</t>
  </si>
  <si>
    <t>Lacón con grelos</t>
  </si>
  <si>
    <t>Langosta</t>
  </si>
  <si>
    <t>Langostinos plancha</t>
  </si>
  <si>
    <t>Lasaña a la boloñesa</t>
  </si>
  <si>
    <t>Lasaña de atún</t>
  </si>
  <si>
    <t>Lasaña de pescado y marisco</t>
  </si>
  <si>
    <t>Lasaña de verdura</t>
  </si>
  <si>
    <t>Leche frita</t>
  </si>
  <si>
    <t>Lenguado al horno</t>
  </si>
  <si>
    <t>Lentejas con verduras</t>
  </si>
  <si>
    <t>Lentejas estofadas</t>
  </si>
  <si>
    <t>Libritos de lomo con patatas</t>
  </si>
  <si>
    <t>Lomo a la plancha</t>
  </si>
  <si>
    <t>Lubina del norte</t>
  </si>
  <si>
    <t>Macarrones a la napolitana</t>
  </si>
  <si>
    <t>Macarrones a la vasca</t>
  </si>
  <si>
    <t>Macedonia de frutas</t>
  </si>
  <si>
    <t>Manzanas al horno</t>
  </si>
  <si>
    <t>Medallones de pollo rebozado</t>
  </si>
  <si>
    <t>Mejillones a la marinera</t>
  </si>
  <si>
    <t>ternera (entrecot)</t>
  </si>
  <si>
    <t>200 grs (1 u)</t>
  </si>
  <si>
    <t>150 grs (1 u)</t>
  </si>
  <si>
    <t>ternera (hamburguesa)</t>
  </si>
  <si>
    <t>100 grs (1 u)</t>
  </si>
  <si>
    <t>ternera (hígado)</t>
  </si>
  <si>
    <t>ternera (lengua)</t>
  </si>
  <si>
    <t>ternera (riñones)</t>
  </si>
  <si>
    <t>ternera (sesos)</t>
  </si>
  <si>
    <t>ternera (solomillo)</t>
  </si>
  <si>
    <t>trigo hinchado con chocolate</t>
  </si>
  <si>
    <t>100 gr (1/2 pq)</t>
  </si>
  <si>
    <t>maracuyá</t>
  </si>
  <si>
    <t>melocotón en almíbar</t>
  </si>
  <si>
    <t>melocotón en lata sin azúcar</t>
  </si>
  <si>
    <t>Membrillo dulce</t>
  </si>
  <si>
    <t>Moras</t>
  </si>
  <si>
    <t>papaya</t>
  </si>
  <si>
    <t>Peras</t>
  </si>
  <si>
    <t>Peras en almíbar</t>
  </si>
  <si>
    <t>Peras en lata sin azúcar</t>
  </si>
  <si>
    <t>Piña en jugo al natural</t>
  </si>
  <si>
    <t>100 grs (3 rodajas)</t>
  </si>
  <si>
    <t>80 grs (1 pequeño)</t>
  </si>
  <si>
    <t>Plátano</t>
  </si>
  <si>
    <t>100 grs (1 pequeño)</t>
  </si>
  <si>
    <t>Sandía</t>
  </si>
  <si>
    <t>100 gr (12-15 unidades)</t>
  </si>
  <si>
    <t>Uvas pasas *</t>
  </si>
  <si>
    <t>350 grs (4-5 piezas)</t>
  </si>
  <si>
    <t>1 pieza (4)</t>
  </si>
  <si>
    <t>Mejillones al vapor</t>
  </si>
  <si>
    <t>Mejillones de roca al vapor</t>
  </si>
  <si>
    <t>Mejillones rellenos</t>
  </si>
  <si>
    <t>Melocotón, piña en almibar</t>
  </si>
  <si>
    <t>Melón con jamón</t>
  </si>
  <si>
    <t>Merluza a la marinera</t>
  </si>
  <si>
    <t>Merluza a la romana</t>
  </si>
  <si>
    <t>Merluza a la vasca</t>
  </si>
  <si>
    <t>Mero al vino blanco</t>
  </si>
  <si>
    <t>Mousse de piña, limón o café</t>
  </si>
  <si>
    <t>Naranjas caramelizadas</t>
  </si>
  <si>
    <t>Natillas</t>
  </si>
  <si>
    <t>Paella de marisco</t>
  </si>
  <si>
    <t>Paella de verduras</t>
  </si>
  <si>
    <t>Paella valenciana</t>
  </si>
  <si>
    <t>Papas arrugás con mojo picón</t>
  </si>
  <si>
    <t>Parrillada de pescado y marisco</t>
  </si>
  <si>
    <t>Parrillada de verduras</t>
  </si>
  <si>
    <t>Pasta italiana a la boloñesa</t>
  </si>
  <si>
    <t>Pasta italiana a la carbonara</t>
  </si>
  <si>
    <t>Pasta italiana al pesto</t>
  </si>
  <si>
    <t>Pastel de marisco</t>
  </si>
  <si>
    <t>Patatas a la riojana</t>
  </si>
  <si>
    <t>Patatas al horno</t>
  </si>
  <si>
    <t>Patatas con bacalao</t>
  </si>
  <si>
    <t>Patatas con rape</t>
  </si>
  <si>
    <t>Patatas en salsa verde</t>
  </si>
  <si>
    <t>Pato a la naranja</t>
  </si>
  <si>
    <t>Pato asado</t>
  </si>
  <si>
    <t>Peras a la crema</t>
  </si>
  <si>
    <t>Perdiz a la vinagreta</t>
  </si>
  <si>
    <t>Perdiz estofada</t>
  </si>
  <si>
    <t>Pescadito frito</t>
  </si>
  <si>
    <t>Pimientos del Padrón</t>
  </si>
  <si>
    <t>Pimientos rellenos</t>
  </si>
  <si>
    <t>Pisto manchego</t>
  </si>
  <si>
    <t>Platanos flambeados</t>
  </si>
  <si>
    <t>Pollo a la andaluza</t>
  </si>
  <si>
    <t>Pollo a la jardinera</t>
  </si>
  <si>
    <t>Pollo a la plancha</t>
  </si>
  <si>
    <t>Pollo al cava</t>
  </si>
  <si>
    <t>Pollo con gambas</t>
  </si>
  <si>
    <t>Profiteroles con chocolate</t>
  </si>
  <si>
    <t>Pudin de fresas</t>
  </si>
  <si>
    <t>Pudin de manzana</t>
  </si>
  <si>
    <t>Pulpitos a la plancha</t>
  </si>
  <si>
    <t>Pulpo a feira</t>
  </si>
  <si>
    <t>Pulpo gallego</t>
  </si>
  <si>
    <t>Pulpo guisado</t>
  </si>
  <si>
    <t>Purrusalda</t>
  </si>
  <si>
    <t>Rape a la marinera</t>
  </si>
  <si>
    <t>Rape a la plancha</t>
  </si>
  <si>
    <t>Rape en salsa</t>
  </si>
  <si>
    <t>Redondo de ternera</t>
  </si>
  <si>
    <t>Revuelto de gambas y setas</t>
  </si>
  <si>
    <t>Revuelto de jamón</t>
  </si>
  <si>
    <t>Riñones al jerez</t>
  </si>
  <si>
    <t>Rodaballo a la gallega</t>
  </si>
  <si>
    <t>Salmón a la jardinera</t>
  </si>
  <si>
    <t>Salmón a la plancha</t>
  </si>
  <si>
    <t>Salmonetes fritos</t>
  </si>
  <si>
    <t>San jacobo de cerdo</t>
  </si>
  <si>
    <t>San jacobo de pollo</t>
  </si>
  <si>
    <t>Sardinas a la plancha</t>
  </si>
  <si>
    <t>Sardinas rebozadas</t>
  </si>
  <si>
    <t>Sepia a la plancha</t>
  </si>
  <si>
    <t>Setas a la crema</t>
  </si>
  <si>
    <t>Solomillo de cerdo con ciruelas</t>
  </si>
  <si>
    <t>Sopa de ajo</t>
  </si>
  <si>
    <t>Sopa de caldo</t>
  </si>
  <si>
    <t>Sopa de menudillos</t>
  </si>
  <si>
    <t>Sopa de rape</t>
  </si>
  <si>
    <t>Sopa de tomate</t>
  </si>
  <si>
    <t>Sopa juliana</t>
  </si>
  <si>
    <t>Sopa riojana</t>
  </si>
  <si>
    <t>Spaguettis a la mediterranea</t>
  </si>
  <si>
    <t>Surtido de patés</t>
  </si>
  <si>
    <t>Surtido de quesos</t>
  </si>
  <si>
    <t>Tarta de almendras</t>
  </si>
  <si>
    <t>Tarta de queso</t>
  </si>
  <si>
    <t>Tarta de Santiago</t>
  </si>
  <si>
    <t>Tocino de cielo con nata</t>
  </si>
  <si>
    <t>Tortilla de bacalao</t>
  </si>
  <si>
    <t>Tortilla de calabacín</t>
  </si>
  <si>
    <t>Tortilla de patata</t>
  </si>
  <si>
    <t>Tortilla Sacromonte</t>
  </si>
  <si>
    <t>Tostada con anchoas y pimientos</t>
  </si>
  <si>
    <t>Tostada con jamón</t>
  </si>
  <si>
    <t>Truchas escabechadas</t>
  </si>
  <si>
    <t>Trufas de chocolate</t>
  </si>
  <si>
    <t>Vieiras a la gallega</t>
  </si>
  <si>
    <t>Vierias rellenas</t>
  </si>
  <si>
    <t>Yogur natural o sabores</t>
  </si>
  <si>
    <t>Zarzuela de pescado y marisco</t>
  </si>
  <si>
    <t>Batido de chocolate</t>
  </si>
  <si>
    <t>Batido de fresa</t>
  </si>
  <si>
    <t>Batido de vainilla</t>
  </si>
  <si>
    <t>Cono de helado</t>
  </si>
  <si>
    <t>Cuarto de libra con queso</t>
  </si>
  <si>
    <t>Chesburguer, hamburguesa con queso</t>
  </si>
  <si>
    <t>Doble chesburguer</t>
  </si>
  <si>
    <t>Ensalada de crudités sin aliñar</t>
  </si>
  <si>
    <t>Ensalada de gambas</t>
  </si>
  <si>
    <t>Ensalada de salmón</t>
  </si>
  <si>
    <t>Ensalada del chef</t>
  </si>
  <si>
    <t>Ensalada dos quesos</t>
  </si>
  <si>
    <t>Filete de pescado</t>
  </si>
  <si>
    <t>Galletas 50 grs</t>
  </si>
  <si>
    <t>Hamburguesa</t>
  </si>
  <si>
    <t>Hamburguesa doble</t>
  </si>
  <si>
    <t>Helado de caramelo caliente</t>
  </si>
  <si>
    <t>Helado de chocolate caliente</t>
  </si>
  <si>
    <t>Helado de fresa</t>
  </si>
  <si>
    <t>Mc Flurry Capuccino</t>
  </si>
  <si>
    <t>Mc Flurry Crunch</t>
  </si>
  <si>
    <t>Mc Flurry Smarties</t>
  </si>
  <si>
    <t>Mc Marins 4u</t>
  </si>
  <si>
    <t>Mc Nuggets de pollo 6 u</t>
  </si>
  <si>
    <t>Mc pollo</t>
  </si>
  <si>
    <t>Mc Rib</t>
  </si>
  <si>
    <t>Mc Royal Deluxe</t>
  </si>
  <si>
    <t>Mc Royal Deluxe con bacon</t>
  </si>
  <si>
    <t>Pastel de manzana</t>
  </si>
  <si>
    <t>cocina española</t>
  </si>
  <si>
    <t>Vic</t>
  </si>
  <si>
    <t>Tortilla</t>
  </si>
  <si>
    <t>Tortilla con pimientos</t>
  </si>
  <si>
    <t>Tortilla con mahonesa</t>
  </si>
  <si>
    <t>Tarta de trufa</t>
  </si>
  <si>
    <t>Tandem</t>
  </si>
  <si>
    <t>Serrano</t>
  </si>
  <si>
    <t>Pechuga</t>
  </si>
  <si>
    <t>Patatas fritas normales</t>
  </si>
  <si>
    <t>Patatas fritas grandes</t>
  </si>
  <si>
    <t>Patatas bravas normales</t>
  </si>
  <si>
    <t>Patatas bravas grandes</t>
  </si>
  <si>
    <t>Normando</t>
  </si>
  <si>
    <t>Napolitana de chocolate</t>
  </si>
  <si>
    <t>Helado Sundae</t>
  </si>
  <si>
    <t>Griego</t>
  </si>
  <si>
    <t>Extremeño</t>
  </si>
  <si>
    <t>Ensalada verde</t>
  </si>
  <si>
    <t>Ensalada de pollo</t>
  </si>
  <si>
    <t>Ensalada de pasta</t>
  </si>
  <si>
    <t>Cheese Steak</t>
  </si>
  <si>
    <t>Cookies</t>
  </si>
  <si>
    <t>British Bacon</t>
  </si>
  <si>
    <t>Whopper JR</t>
  </si>
  <si>
    <t>Whopper con queso</t>
  </si>
  <si>
    <t>Whopper con bacon y queso</t>
  </si>
  <si>
    <t>Whopper con bacon</t>
  </si>
  <si>
    <t>Whopper JR con queso</t>
  </si>
  <si>
    <t>Whopper</t>
  </si>
  <si>
    <t>Topping Salsa Helado</t>
  </si>
  <si>
    <t>Patatas fritas pequeñas</t>
  </si>
  <si>
    <t>Patatas fritas medianas</t>
  </si>
  <si>
    <t>Aros de cebolla</t>
  </si>
  <si>
    <t>Doble hamburguesa con queso</t>
  </si>
  <si>
    <t>Doble Whopper</t>
  </si>
  <si>
    <t>Doble Whopper con queso</t>
  </si>
  <si>
    <t>Hamburguesa con queso</t>
  </si>
  <si>
    <t>Helado</t>
  </si>
  <si>
    <t>Helado pequeño</t>
  </si>
  <si>
    <t>Lasaña a la piamontesa</t>
  </si>
  <si>
    <t>Lasaña vegetariana</t>
  </si>
  <si>
    <t>Mejillones en salsa de vino blanco</t>
  </si>
  <si>
    <t>Mejillones gratinados</t>
  </si>
  <si>
    <t>Ossobuco</t>
  </si>
  <si>
    <t>Pan de ajo</t>
  </si>
  <si>
    <t>Pasteles de chocolate</t>
  </si>
  <si>
    <t>Pizza calzone con espinacas</t>
  </si>
  <si>
    <t>Pizza con jamón cocido</t>
  </si>
  <si>
    <t>Pizza con salami y aceitunas</t>
  </si>
  <si>
    <t>Pizza cuatro estaciones</t>
  </si>
  <si>
    <t>Pizza cuatro quesos</t>
  </si>
  <si>
    <t>Pizza margarita</t>
  </si>
  <si>
    <t>Pizza tricolor</t>
  </si>
  <si>
    <t>Raviolis rellenos de pollo</t>
  </si>
  <si>
    <t>Raviolis rellenos de queso</t>
  </si>
  <si>
    <t>Rissoto a la milanesa</t>
  </si>
  <si>
    <t>Rissoto con espinacas</t>
  </si>
  <si>
    <t>Rissoto con gambas</t>
  </si>
  <si>
    <t>Salmón ahumado con queso y pesto</t>
  </si>
  <si>
    <t>Sopa de tomate con queso parmesano</t>
  </si>
  <si>
    <t>Sopa de verduras al pesto</t>
  </si>
  <si>
    <t>Tallarines al salmón</t>
  </si>
  <si>
    <t>Tortellini con albahaca, tomate y bacon</t>
  </si>
  <si>
    <t>Tortellini con salsa de setas</t>
  </si>
  <si>
    <t>cocina italiana</t>
  </si>
  <si>
    <t>Arroz cantonés</t>
  </si>
  <si>
    <t>Arroz frito con gambas</t>
  </si>
  <si>
    <t>Arroz frito con verduras</t>
  </si>
  <si>
    <t>Arroz frito tres delicias</t>
  </si>
  <si>
    <t>Brotes de soja salteados</t>
  </si>
  <si>
    <t>Cerdo a la cantonesa</t>
  </si>
  <si>
    <t>Cerdo agridulce</t>
  </si>
  <si>
    <t>Cerdo con verduras</t>
  </si>
  <si>
    <t>Cerdo picante</t>
  </si>
  <si>
    <t>Costillas fritas</t>
  </si>
  <si>
    <t>Ensalada de brotes de soja</t>
  </si>
  <si>
    <t>Ensalada con gambas</t>
  </si>
  <si>
    <t>Familia feliz</t>
  </si>
  <si>
    <t>Flan con nata y nueces</t>
  </si>
  <si>
    <t>Gambas agridulces</t>
  </si>
  <si>
    <t>Gambas al curry</t>
  </si>
  <si>
    <t>Gambas con verduras</t>
  </si>
  <si>
    <t>Gambas empanadas</t>
  </si>
  <si>
    <t>Gambas picantes</t>
  </si>
  <si>
    <t>Gambas rebozadas</t>
  </si>
  <si>
    <t>Langostinos a la brasa</t>
  </si>
  <si>
    <t>Langostinos fritos con ajos</t>
  </si>
  <si>
    <t>Nueces cantonesas con miel</t>
  </si>
  <si>
    <t>Pato a la plancha</t>
  </si>
  <si>
    <t>Pato asado de Pekín</t>
  </si>
  <si>
    <t>Pato con bambú y setas chinas</t>
  </si>
  <si>
    <t>Pato con salsa de soja</t>
  </si>
  <si>
    <t>Pato frito a la naranja</t>
  </si>
  <si>
    <t>Pescado agridulce</t>
  </si>
  <si>
    <t>375 grs (6-8 raciones)</t>
  </si>
  <si>
    <t>todo</t>
  </si>
  <si>
    <t>Pollo trufado</t>
  </si>
  <si>
    <t>Lenteja pardina</t>
  </si>
  <si>
    <t>Neto 185g - Escurrido 150g</t>
  </si>
  <si>
    <t>Neto 565g - Escurrido 340g</t>
  </si>
  <si>
    <t>Piña en almíbar ligero (10 rodajas)</t>
  </si>
  <si>
    <t>rodaja</t>
  </si>
  <si>
    <t>Mandarina en almíbar ligero Videca</t>
  </si>
  <si>
    <t>Neto 350g - Escurrido 210g</t>
  </si>
  <si>
    <t>Nocilla</t>
  </si>
  <si>
    <t>2 ct (15grs)</t>
  </si>
  <si>
    <t>Nata montada azucarada</t>
  </si>
  <si>
    <t>1/2 paquete</t>
  </si>
  <si>
    <t>gelatina Royal sabor naranja</t>
  </si>
  <si>
    <t>Kebabs de pez espada con salsa de nuez, 1 u</t>
  </si>
  <si>
    <t>Doren, arroz vaporizado, 50 gr crudo (120 gr cocido)</t>
  </si>
  <si>
    <t>ARROZ PRECOCINADO</t>
  </si>
  <si>
    <t>Arroz a la milasena, 1 ración (62 gr)</t>
  </si>
  <si>
    <t>4</t>
  </si>
  <si>
    <t>Arroz a la banda, 1 ración (67 gr)</t>
  </si>
  <si>
    <t>Arroz negro, 1 ración (70 gr)</t>
  </si>
  <si>
    <t>Arroz con bacalao y verduras, 1 ración (58 gr)</t>
  </si>
  <si>
    <t>MAGGI – NESTLÉ</t>
  </si>
  <si>
    <t>Arrozaría. Arroz con verduras y pollo, 1 ración (77 gr)</t>
  </si>
  <si>
    <t>5</t>
  </si>
  <si>
    <t>Arrozaría, Rizotto 4 quesos, 1 ración (77 gr)</t>
  </si>
  <si>
    <t>Arrozaría, Arroz chino, 1 ración (77 gr)</t>
  </si>
  <si>
    <t>Arroz oriental sabor curri, 1 ración (70 gr)</t>
  </si>
  <si>
    <t>Arroz oriental sabor ternera, 1 ración (70 gr)</t>
  </si>
  <si>
    <t>Arroz oriental sabor gambas, 1 ración (70 gr)</t>
  </si>
  <si>
    <t>Arroz oriental sabor pollo, 1 ración (70 gr)</t>
  </si>
  <si>
    <t>LITORAL – NESTLÉ</t>
  </si>
  <si>
    <t>Lentejas con arroz levantina, 1 ración (200 gr)</t>
  </si>
  <si>
    <t>Arroz cantonés, 1 ración (200 gr)</t>
  </si>
  <si>
    <t>7</t>
  </si>
  <si>
    <t>ARROZ – CONGELADOS</t>
  </si>
  <si>
    <t>Salto, Arroz 3 delicias al ajillo 1 ración (100 gr) (PF)</t>
  </si>
  <si>
    <t>Salto, Arroz 3 delicias con espinacas 1 ración (100 gr) (PF)</t>
  </si>
  <si>
    <t>Salto, Arroz 3 delicias con marísco 1 ración (100 gr) (PF)</t>
  </si>
  <si>
    <t>Salto, Arroz 3 delicias tradicional 1 ración (100 gr) (PF)</t>
  </si>
  <si>
    <t>120 grs (6Cd) (crudo 50 grs)</t>
  </si>
  <si>
    <r>
      <t>2.</t>
    </r>
    <r>
      <rPr>
        <sz val="7"/>
        <rFont val="Times New Roman"/>
        <family val="1"/>
      </rPr>
      <t xml:space="preserve">      </t>
    </r>
    <r>
      <rPr>
        <sz val="12"/>
        <rFont val="Times New Roman"/>
        <family val="1"/>
      </rPr>
      <t>Introduce tu nombre, puntos diarios permitidos (sólo un número, 20, no un rango 18-20), y tu peso ideal en los espacios adecuados.</t>
    </r>
  </si>
  <si>
    <r>
      <t>3.</t>
    </r>
    <r>
      <rPr>
        <sz val="7"/>
        <rFont val="Times New Roman"/>
        <family val="1"/>
      </rPr>
      <t xml:space="preserve">      </t>
    </r>
    <r>
      <rPr>
        <sz val="12"/>
        <rFont val="Times New Roman"/>
        <family val="1"/>
      </rPr>
      <t>Dispones de espacio para apuntar, cada vez que te peses, la fecha y el peso.</t>
    </r>
  </si>
  <si>
    <t>5.   El programa calculará los puntos usados cada día, los puntos usados en la semana (total), los puntos permitidos en la semana, y los puntos que tienes de reserva (Restantes).</t>
  </si>
  <si>
    <t>1.   No escribas ni borres nada de las zonas sombreadas de verde.</t>
  </si>
  <si>
    <r>
      <t>2.</t>
    </r>
    <r>
      <rPr>
        <sz val="7"/>
        <rFont val="Times New Roman"/>
        <family val="1"/>
      </rPr>
      <t xml:space="preserve">      </t>
    </r>
    <r>
      <rPr>
        <sz val="12"/>
        <rFont val="Times New Roman"/>
        <family val="1"/>
      </rPr>
      <t>Si vas a usar los Bono Points ganados, introduce la cantidad en el espacio establecido (celda en blanco).</t>
    </r>
  </si>
  <si>
    <r>
      <t>4.</t>
    </r>
    <r>
      <rPr>
        <sz val="7"/>
        <rFont val="Times New Roman"/>
        <family val="1"/>
      </rPr>
      <t xml:space="preserve">      </t>
    </r>
    <r>
      <rPr>
        <sz val="12"/>
        <rFont val="Times New Roman"/>
        <family val="1"/>
      </rPr>
      <t>Al comienzo de una nueva semana presiona el botón "Borrado de datos". Eso borrará todo lo introducido en las hojas diarias incluidos los BonoPoints de esas hojas. * Precaución: Haz esto solamente cuando desees eliminar todos los datos del menú que has introducido a lo largo de la semana.</t>
    </r>
  </si>
  <si>
    <t>8.   No uses los dos métodos en el mismo cálculo de points de un alimento. Si sabes los puntos, no introduzcas los datos... Y a la inversa. * Observa que cuando introduces los datos por el método anterior, el cálculo de puntos que aparece en la columna verde se resta ya de los "Points Restantes"; si además tú pusieras manualmente los puntos en la columna "Points Personales" ¡los estarías restando otra vez!</t>
  </si>
  <si>
    <t>1.   Usa esta hoja para anotar los vasos de leche y agua, y las piezas de fruta y verdura diarios. *** Ten en cuenta que, para una correcta alimentación, todos los días debes consumir las cantidades indicadas de estos alimentos.</t>
  </si>
  <si>
    <t>1.   Usa esta hoja para calcular los Bono Points ganados por ejercicio físico. Introduce tu peso en Kg (el actual de esa semana) y la duración del ejercicio en la fila del nivel adecuado.</t>
  </si>
  <si>
    <t>Albóndigas enchiplotadas</t>
  </si>
  <si>
    <t>Arroz a la mexicana</t>
  </si>
  <si>
    <t>Arroz blanco, guarnición</t>
  </si>
  <si>
    <t>Arroz con granada</t>
  </si>
  <si>
    <t>Arroz rojo, guarnición</t>
  </si>
  <si>
    <t>Arroz verde</t>
  </si>
  <si>
    <t>Arroz verde, guarnición</t>
  </si>
  <si>
    <t>Burrito con frijoles</t>
  </si>
  <si>
    <t>Burrito relleno de carne</t>
  </si>
  <si>
    <t>Burrito relleno de pollo</t>
  </si>
  <si>
    <t>Burrito relleno de verduras</t>
  </si>
  <si>
    <t>Cabrito asado en hojas de plátano</t>
  </si>
  <si>
    <t>Café mexicano</t>
  </si>
  <si>
    <t>Camarones a la mexicana, 3 u</t>
  </si>
  <si>
    <t xml:space="preserve">Carne a la Tampiqueña </t>
  </si>
  <si>
    <t>ternera con frijoles, arroz, guacamole</t>
  </si>
  <si>
    <t>Carne de res con mole</t>
  </si>
  <si>
    <t>Carne en su jugo</t>
  </si>
  <si>
    <t>ternera cocida con frijoles y cilantro</t>
  </si>
  <si>
    <t>dulce de guayaba en azúcar</t>
  </si>
  <si>
    <t>Arrayán</t>
  </si>
  <si>
    <t>Capirotada</t>
  </si>
  <si>
    <t>Cajeta, 2 Cd</t>
  </si>
  <si>
    <t>leche de cabra quemada</t>
  </si>
  <si>
    <t xml:space="preserve">pescado marinado </t>
  </si>
  <si>
    <t>Ceviche a la morena</t>
  </si>
  <si>
    <t>calabacín con maíz</t>
  </si>
  <si>
    <t>Calabaza con elote</t>
  </si>
  <si>
    <t>Cocada</t>
  </si>
  <si>
    <t>pastel de coco</t>
  </si>
  <si>
    <t>Cóctel de frutas</t>
  </si>
  <si>
    <t>Cochinita pibil</t>
  </si>
  <si>
    <t>cerdo con salsa agridulce</t>
  </si>
  <si>
    <t>Conchitas con róbalo, 4 u</t>
  </si>
  <si>
    <t>vieiras gratinadas</t>
  </si>
  <si>
    <t>Crema de albaricoques</t>
  </si>
  <si>
    <t>Chicharrones en salsa verde</t>
  </si>
  <si>
    <t>Chilaquiles, 2 u</t>
  </si>
  <si>
    <t>tortitas con crema de leche y queso</t>
  </si>
  <si>
    <t>Chile en escabeche, 2 Cd</t>
  </si>
  <si>
    <t>Chiles rellenos en nogada (salsa de nueces), 2u</t>
  </si>
  <si>
    <t>Chiplote, 2 Cd</t>
  </si>
  <si>
    <t>pimientos picantes en aceite</t>
  </si>
  <si>
    <t>Chuleta de cerdo con frijoles</t>
  </si>
  <si>
    <t>Chuleta de cerdo en salsa de chile</t>
  </si>
  <si>
    <t>Enchiladas de pollo, 2 u</t>
  </si>
  <si>
    <t>Enchiladas de ternera o queso, 2 u</t>
  </si>
  <si>
    <t>Entomatadas, 2 u</t>
  </si>
  <si>
    <t>tortitas con tomate y queso al horno</t>
  </si>
  <si>
    <t>Fajitas con camarones, 2 u</t>
  </si>
  <si>
    <t>Fajitas con carne de ternera, 2 u</t>
  </si>
  <si>
    <t>Fajitas con pollo, 2 u</t>
  </si>
  <si>
    <t>Fajitas con queso, 2 u</t>
  </si>
  <si>
    <t>Frijoles "charros"</t>
  </si>
  <si>
    <t>Frijoles refritos</t>
  </si>
  <si>
    <t>Guacamole, 2 Cd</t>
  </si>
  <si>
    <t>Huevos a la mexicana</t>
  </si>
  <si>
    <t>Lomo en salsa mexicana</t>
  </si>
  <si>
    <t>Machaca</t>
  </si>
  <si>
    <t>carne seca con huevos</t>
  </si>
  <si>
    <t>Nachos, 5 u</t>
  </si>
  <si>
    <t>Nopal con jitomate y cilantro</t>
  </si>
  <si>
    <t>palma de higo chumbo</t>
  </si>
  <si>
    <t>Nopal con limón</t>
  </si>
  <si>
    <t>Ostiones a la roquefeler, 4 u</t>
  </si>
  <si>
    <t>ostras con roquefort</t>
  </si>
  <si>
    <t>Piloncillo, 2 Cd</t>
  </si>
  <si>
    <t>crema de caña de azúcar</t>
  </si>
  <si>
    <t>Pollo a la cerveza</t>
  </si>
  <si>
    <t>Pollo con mole</t>
  </si>
  <si>
    <t>Pollo en nogada (salsa de nueces)</t>
  </si>
  <si>
    <t>Pozole</t>
  </si>
  <si>
    <t>caldo con trozos de pollo, res y maíz gigante</t>
  </si>
  <si>
    <t>Pudin de mango</t>
  </si>
  <si>
    <t>Puntas de filete a la mexicana</t>
  </si>
  <si>
    <t>estofado de carne</t>
  </si>
  <si>
    <t>Rompope, 40 ml</t>
  </si>
  <si>
    <t>licor de huevo</t>
  </si>
  <si>
    <t>Salsa de mole, 2 Cd</t>
  </si>
  <si>
    <t>salsa de guindillas, sésamo, chocolate</t>
  </si>
  <si>
    <t>Salsa de nogada, 2 Cd</t>
  </si>
  <si>
    <t>crema de leche, nueces</t>
  </si>
  <si>
    <t>Salsa mexicana, 2 Cd</t>
  </si>
  <si>
    <t>tomate, cilantro, cebolla</t>
  </si>
  <si>
    <t>Salsa verde, 2 Cd</t>
  </si>
  <si>
    <t>tomate verde, cilantro</t>
  </si>
  <si>
    <t>Sopa azteca</t>
  </si>
  <si>
    <t>sopa de tortitas</t>
  </si>
  <si>
    <t>Sopa de frijoles</t>
  </si>
  <si>
    <t>Tacos con carne</t>
  </si>
  <si>
    <t>Tamale con carne y salsa</t>
  </si>
  <si>
    <t>rollo de maíz</t>
  </si>
  <si>
    <t>Tamale dulce</t>
  </si>
  <si>
    <t>Torta de maíz, 1 u</t>
  </si>
  <si>
    <t>pan con miel y frutos secos</t>
  </si>
  <si>
    <t>Cóctel de aguacate</t>
  </si>
  <si>
    <t>ensalada de aguacate</t>
  </si>
  <si>
    <t>Cóctel de camarones</t>
  </si>
  <si>
    <t>ensalada de gambas</t>
  </si>
  <si>
    <t>Cóctel de hinojo y berros</t>
  </si>
  <si>
    <t>ensalada de hinojo</t>
  </si>
  <si>
    <t>Cóctel de jitomate con chile</t>
  </si>
  <si>
    <t>ensalada de tomate</t>
  </si>
  <si>
    <t>Cóctel de papaya y piña</t>
  </si>
  <si>
    <t>ensalada de papaya</t>
  </si>
  <si>
    <t>Crema de elote</t>
  </si>
  <si>
    <t>sopa de maiz</t>
  </si>
  <si>
    <t>Crema de flor de calabaza</t>
  </si>
  <si>
    <t>sopa de calabacín</t>
  </si>
  <si>
    <t>Crema fría de aguacate</t>
  </si>
  <si>
    <t>Ejotes con limón</t>
  </si>
  <si>
    <t>Huachinango</t>
  </si>
  <si>
    <t>mero</t>
  </si>
  <si>
    <t>Nieve de limón</t>
  </si>
  <si>
    <t>helado</t>
  </si>
  <si>
    <t>Neto 92g - Escurrido 65g</t>
  </si>
  <si>
    <t>gelatina neutra Royal</t>
  </si>
  <si>
    <t>2 x 10 grs</t>
  </si>
  <si>
    <t>sobre</t>
  </si>
  <si>
    <t>Almendras fritas</t>
  </si>
  <si>
    <t>frutos secos</t>
  </si>
  <si>
    <t>Almendras tostadas</t>
  </si>
  <si>
    <t>10 grs (6-7 u)</t>
  </si>
  <si>
    <t>Anacardos fritos con miel</t>
  </si>
  <si>
    <t>anacardos fritos y salados</t>
  </si>
  <si>
    <t>avellanas tostadas</t>
  </si>
  <si>
    <t>10 grs (10 u)</t>
  </si>
  <si>
    <t>cacahuetes fritos con miel</t>
  </si>
  <si>
    <t>cacahuetes tostados y salados</t>
  </si>
  <si>
    <t>10 grs (15 u)</t>
  </si>
  <si>
    <t>castañas pilongas</t>
  </si>
  <si>
    <t>20 grs (3 u)</t>
  </si>
  <si>
    <t>cocktail de frutos secos</t>
  </si>
  <si>
    <t>coquitos del Brasil pelados</t>
  </si>
  <si>
    <t>garbanzos tostados</t>
  </si>
  <si>
    <t>habas fritas</t>
  </si>
  <si>
    <t>maíz frito</t>
  </si>
  <si>
    <t>nueces</t>
  </si>
  <si>
    <t>10 grs (4 u)</t>
  </si>
  <si>
    <t>piñones</t>
  </si>
  <si>
    <t>pipas de girasol peladas y fritas</t>
  </si>
  <si>
    <t>pipas de girasol peladas</t>
  </si>
  <si>
    <t>10 grs (12 u)</t>
  </si>
  <si>
    <t>sésamo</t>
  </si>
  <si>
    <t>5 grs (1ct)</t>
  </si>
  <si>
    <t>ciruelas de California</t>
  </si>
  <si>
    <t>25 grs (3 u)</t>
  </si>
  <si>
    <t xml:space="preserve">dátiles  </t>
  </si>
  <si>
    <t>25 grs (3-4 u)</t>
  </si>
  <si>
    <t>pasas *</t>
  </si>
  <si>
    <t>Galletas María Dorada (al horno o con fibra)</t>
  </si>
  <si>
    <t>Madalena pequeña</t>
  </si>
  <si>
    <t>Medias Noches</t>
  </si>
  <si>
    <t>1 pequeño</t>
  </si>
  <si>
    <t>palmera</t>
  </si>
  <si>
    <t>50 grs (3 unidades)</t>
  </si>
  <si>
    <t>20 grs (1 unidad)</t>
  </si>
  <si>
    <t>Tarta de fruta</t>
  </si>
  <si>
    <t>Tarta de manzana</t>
  </si>
  <si>
    <t>1 porción (120grs)</t>
  </si>
  <si>
    <t>Yayita dorada o integral</t>
  </si>
  <si>
    <t>Aceite de cualquier tipo</t>
  </si>
  <si>
    <t>grasas y salsas</t>
  </si>
  <si>
    <t>Margarina (normal y vegetal)</t>
  </si>
  <si>
    <t>Margarina ligera (normal y vegetal)</t>
  </si>
  <si>
    <t>Mantequilla de cacahuete</t>
  </si>
  <si>
    <t>Suimono</t>
  </si>
  <si>
    <t>Sukiyaki</t>
  </si>
  <si>
    <t>Yakitori</t>
  </si>
  <si>
    <t>Pescado al vapor</t>
  </si>
  <si>
    <t>Pescado con salsa de soja</t>
  </si>
  <si>
    <t>Pollo al curry</t>
  </si>
  <si>
    <t>Pollo con almendras</t>
  </si>
  <si>
    <t>Pollo con champiñones</t>
  </si>
  <si>
    <t>Pollo con limón</t>
  </si>
  <si>
    <t>Pollo frito con piña</t>
  </si>
  <si>
    <t>Pollo picante</t>
  </si>
  <si>
    <t>Pollo salteado a la plancha</t>
  </si>
  <si>
    <t>Sepia con bambú y setas chinas</t>
  </si>
  <si>
    <t>Sopa agridulce</t>
  </si>
  <si>
    <t>Sopa de aleta de tiburón</t>
  </si>
  <si>
    <t>Sopa de fideos chinos con setas</t>
  </si>
  <si>
    <t>Sopa de marisco</t>
  </si>
  <si>
    <t>Sopa de nido de golondrina</t>
  </si>
  <si>
    <t>Sopa de pollo con champiñones</t>
  </si>
  <si>
    <t>Tallarines con gambas</t>
  </si>
  <si>
    <t>Tallarines fritos con ternera</t>
  </si>
  <si>
    <t>Tallarines tres delicias</t>
  </si>
  <si>
    <t>Ternera con bambú y setas chinas</t>
  </si>
  <si>
    <t>Ternera con brotes de soja</t>
  </si>
  <si>
    <t>Ternera con champiñones</t>
  </si>
  <si>
    <t>Ternera con pimientos verdes</t>
  </si>
  <si>
    <t>Ternera con salsa de curry</t>
  </si>
  <si>
    <t>Ternera con salsa de ostras</t>
  </si>
  <si>
    <t>Ternera con verduras</t>
  </si>
  <si>
    <t>Verduras variadas salteadas</t>
  </si>
  <si>
    <t>Wan-Tun frito</t>
  </si>
  <si>
    <t>Yogur con miel</t>
  </si>
  <si>
    <t>Atún con pimientos de piquillo</t>
  </si>
  <si>
    <t>Atún de Ondaona</t>
  </si>
  <si>
    <t>Bacon y queso</t>
  </si>
  <si>
    <t>Bocatta Burguer</t>
  </si>
  <si>
    <t>Cantabrico</t>
  </si>
  <si>
    <t>Caña de Crema</t>
  </si>
  <si>
    <t>Club Bocatta</t>
  </si>
  <si>
    <t>Ensalada Granjera</t>
  </si>
  <si>
    <t>Ensalada Marina</t>
  </si>
  <si>
    <t>Ensalada Pastora</t>
  </si>
  <si>
    <t>Herradura</t>
  </si>
  <si>
    <t>Hojaldre de chocolate</t>
  </si>
  <si>
    <t>Hojaldre de manzana</t>
  </si>
  <si>
    <t>60 grs (1u)</t>
  </si>
  <si>
    <t>Mousse de limón, fresa</t>
  </si>
  <si>
    <t>Mousse de queso desnatado natural o sabores</t>
  </si>
  <si>
    <t>Natillas caseras</t>
  </si>
  <si>
    <t>Natillas preparadas</t>
  </si>
  <si>
    <t>Petit Suisse desnatado con fresas</t>
  </si>
  <si>
    <t>Petit Suisse sabores o natural azucarado</t>
  </si>
  <si>
    <t>postre queso fresco fresa o melocotón 0,2%MG</t>
  </si>
  <si>
    <t>postre queso fresco vainilla</t>
  </si>
  <si>
    <t>Quarq</t>
  </si>
  <si>
    <t>40 grs (1porción)</t>
  </si>
  <si>
    <t>tocino de cielo</t>
  </si>
  <si>
    <t>Queso Brie ( tipo 45% mg)</t>
  </si>
  <si>
    <t>queso Cabrales</t>
  </si>
  <si>
    <t>queso Bola</t>
  </si>
  <si>
    <t>queso Enmental</t>
  </si>
  <si>
    <t>Queso Camembert</t>
  </si>
  <si>
    <t>Queso Camembert ligero</t>
  </si>
  <si>
    <t>Queso Edam curado</t>
  </si>
  <si>
    <t>Queso Edam tierno</t>
  </si>
  <si>
    <t>queso Enmental ligero</t>
  </si>
  <si>
    <t>queso Gervais</t>
  </si>
  <si>
    <t>queso Gorgonzola</t>
  </si>
  <si>
    <t>queso Gruyere</t>
  </si>
  <si>
    <t>queso Gruyere ligero</t>
  </si>
  <si>
    <t>queso en lonchas ligero 20%MG</t>
  </si>
  <si>
    <t>queso en lonchas (tranchette) 45%MG</t>
  </si>
  <si>
    <t>Queso manchego descremado o tierno</t>
  </si>
  <si>
    <t>Queso mozzarella</t>
  </si>
  <si>
    <t>Quark desnatado</t>
  </si>
  <si>
    <t>Queso de oveja</t>
  </si>
  <si>
    <t>Quesitos en porciones 30% MG</t>
  </si>
  <si>
    <t>quesitos en porciones 45% MG</t>
  </si>
  <si>
    <t>quesitos en porciones 40% MG</t>
  </si>
  <si>
    <t>queso blanco para untar, 65% MG</t>
  </si>
  <si>
    <t>queso blanco para untar ligero, 30% MG</t>
  </si>
  <si>
    <t>queso descremado, menos del 30% MG</t>
  </si>
  <si>
    <t>37 grs (1/2 tarrina)</t>
  </si>
  <si>
    <t>Gaseosa</t>
  </si>
  <si>
    <t>Gaseosa con limón,naranja</t>
  </si>
  <si>
    <t>Gazpacho</t>
  </si>
  <si>
    <t>Gelatina en polvo o láminas</t>
  </si>
  <si>
    <t>Gelatina sabor a frutas</t>
  </si>
  <si>
    <t>Ginebra</t>
  </si>
  <si>
    <t>Granadas</t>
  </si>
  <si>
    <t>Grisines o bastones</t>
  </si>
  <si>
    <t>1 paquete</t>
  </si>
  <si>
    <t>Grosellas</t>
  </si>
  <si>
    <t>guayaba en conserva</t>
  </si>
  <si>
    <t>Guindilla</t>
  </si>
  <si>
    <t>150 grs - 5 Cd</t>
  </si>
  <si>
    <t>20 grs (2Cd)</t>
  </si>
  <si>
    <t>Hierbas aromáticas (orégano,romero,etc)</t>
  </si>
  <si>
    <t>Hígado y sesos</t>
  </si>
  <si>
    <t>Higos frescos</t>
  </si>
  <si>
    <t>Horchata</t>
  </si>
  <si>
    <t>200 ml - 1 vaso</t>
  </si>
  <si>
    <t>huevos</t>
  </si>
  <si>
    <t>Huevo frito</t>
  </si>
  <si>
    <t>50 grs (2 lonchas)</t>
  </si>
  <si>
    <t>Jarabe de frutas (grosella,menta..)</t>
  </si>
  <si>
    <t>kiwi</t>
  </si>
  <si>
    <t>Lacon</t>
  </si>
  <si>
    <t>Leche condensada</t>
  </si>
  <si>
    <t>leche desnatada</t>
  </si>
  <si>
    <t>Leche entera</t>
  </si>
  <si>
    <t>Leche semidesnatada</t>
  </si>
  <si>
    <t>Vichyssoise</t>
  </si>
  <si>
    <t>Kebabs de pollo asado, 1 u</t>
  </si>
  <si>
    <t>Khoshaf</t>
  </si>
  <si>
    <t>Kibbeh mishwey, 4 u</t>
  </si>
  <si>
    <t>Labaneh</t>
  </si>
  <si>
    <t>Mamul, 1 u</t>
  </si>
  <si>
    <t>Méchouli</t>
  </si>
  <si>
    <t>albóndigas fritas de alubias o garbanzos</t>
  </si>
  <si>
    <t>ensalada libanesa de pan</t>
  </si>
  <si>
    <t>limones en conserva</t>
  </si>
  <si>
    <t>sopa del Ramadán</t>
  </si>
  <si>
    <t>salsa picante</t>
  </si>
  <si>
    <t>crema de garbanzos con sésamo</t>
  </si>
  <si>
    <t>berenjena rellena de verduras</t>
  </si>
  <si>
    <t>cuernos de gacela</t>
  </si>
  <si>
    <t>brocheta</t>
  </si>
  <si>
    <t>ensalada de frutas secas y nueves</t>
  </si>
  <si>
    <t>croquetas de trigo rellenas</t>
  </si>
  <si>
    <t>crema de queso con menta</t>
  </si>
  <si>
    <t>APERITIVOS</t>
  </si>
  <si>
    <t>ACEITUNAS</t>
  </si>
  <si>
    <t>ALISA</t>
  </si>
  <si>
    <t>* Aceituna manzanilla sin hueso, 3 u</t>
  </si>
  <si>
    <t>Aceituna manzanilla sin hueso, 6 u</t>
  </si>
  <si>
    <t>Aceitunas rellenas de anchoa, 4 u</t>
  </si>
  <si>
    <t>CARBONELL</t>
  </si>
  <si>
    <t>Aceitunas rellenas de anchoa, 4 u (15 gr)</t>
  </si>
  <si>
    <t>Aceitunas negras deshuesadas, perlas del Guadalquivir, 4 u (15 gr)</t>
  </si>
  <si>
    <t>0.5</t>
  </si>
  <si>
    <t>EL SERPIS</t>
  </si>
  <si>
    <t>Aceituna manzanilla rellena de anchoa 4 u</t>
  </si>
  <si>
    <t>Aceituna manzanilla rellena de pimiento, 4 u</t>
  </si>
  <si>
    <t>Aceitunas negras con hueso, 2 u (10 gr)</t>
  </si>
  <si>
    <t>Aceituna gordal con pepinillo, 15 gr</t>
  </si>
  <si>
    <t>Aceituna aliñada con tabasco 15 gr</t>
  </si>
  <si>
    <t>LA ESPAÑOLA</t>
  </si>
  <si>
    <t>Aceitunas rellenas de anchoa suaves 4 u (15 gr)</t>
  </si>
  <si>
    <t>Aceitunas rellenas de anchoa clásica 4 u (15 gr)</t>
  </si>
  <si>
    <t>Aceitunas rellenas de salmón marinada 15 gr</t>
  </si>
  <si>
    <t>Aceitunas rellenas de atún en escabeche, 15 gr</t>
  </si>
  <si>
    <t>Aceitunas rellenas del piquillo, 15 gr</t>
  </si>
  <si>
    <t>Aceitunas cacereñas negras con hueso 3 u (15 gr)</t>
  </si>
  <si>
    <t>GALLETAS SADADAS - CRACKERS</t>
  </si>
  <si>
    <t>ARTIACH</t>
  </si>
  <si>
    <t>City, aperitivo salado, 10 gr</t>
  </si>
  <si>
    <t>CUÉTARA</t>
  </si>
  <si>
    <t>Krititas, galletas de aperitivo, 10 gr</t>
  </si>
  <si>
    <t>Piscis, galletas de apretitivo, 10 gr</t>
  </si>
  <si>
    <t>Krit, sandwich de queso, 15 gr</t>
  </si>
  <si>
    <t>Integral Cracker, 2 u (16 gr)</t>
  </si>
  <si>
    <t>Cream Cracker, 2 u (16 gr)</t>
  </si>
  <si>
    <t>LU</t>
  </si>
  <si>
    <t>Tuc, cracker 1 u</t>
  </si>
  <si>
    <t>NABISCO - ARTIACH</t>
  </si>
  <si>
    <t>Cracker, 16 gr</t>
  </si>
  <si>
    <t>Cracker fibra, 16 gr</t>
  </si>
  <si>
    <t>PRIMA</t>
  </si>
  <si>
    <t>Crackers integral 1 pag (25 gr)</t>
  </si>
  <si>
    <t>Crackers sabor tradicional 1 paq (25 gr)</t>
  </si>
  <si>
    <t>Crackers con chispas de sal 1 pag (25 gr)</t>
  </si>
  <si>
    <t>Crackers sabor mediterráneo con romero 1 paq (25 gr)</t>
  </si>
  <si>
    <t>PATTAS CHIPAS - CORTEZAS</t>
  </si>
  <si>
    <t>SNACKS - PALOMITAS</t>
  </si>
  <si>
    <t>BIMBO</t>
  </si>
  <si>
    <t>Cape cod, patatas fritas extra crujientes 15 gr</t>
  </si>
  <si>
    <t>Patatas fritas estilo tradicional, 15 gr</t>
  </si>
  <si>
    <t>BORGES</t>
  </si>
  <si>
    <t xml:space="preserve">Cortezitas de cerdo para microondas, 1 bolsa </t>
  </si>
  <si>
    <t>Popitas (palomitas para microondas), 20 gr</t>
  </si>
  <si>
    <t>Chuleta de cerdo</t>
  </si>
  <si>
    <t>Vinagre</t>
  </si>
  <si>
    <t>Mostaza</t>
  </si>
  <si>
    <t>60 ml</t>
  </si>
  <si>
    <t>40 ml</t>
  </si>
  <si>
    <t>200 ml</t>
  </si>
  <si>
    <t>2 unidades</t>
  </si>
  <si>
    <t>aperitivos</t>
  </si>
  <si>
    <t>1 terrón (1ct)</t>
  </si>
  <si>
    <t>* Caldo de pescado o marisco</t>
  </si>
  <si>
    <t>zumos, sopas</t>
  </si>
  <si>
    <t>dulces</t>
  </si>
  <si>
    <t>* Clara de huevo</t>
  </si>
  <si>
    <t>* Concentrado de tomate</t>
  </si>
  <si>
    <t>* Flan en polvo sin azúcar</t>
  </si>
  <si>
    <t>1 sobre</t>
  </si>
  <si>
    <t>* Fructosa</t>
  </si>
  <si>
    <t>* Harina de cualquier tipo</t>
  </si>
  <si>
    <t>cordero (riñones)</t>
  </si>
  <si>
    <t>cordero (sesos)</t>
  </si>
  <si>
    <t>Corn Flakes (maíz)</t>
  </si>
  <si>
    <t>15 grs (1puñado o 4Cd)</t>
  </si>
  <si>
    <t>Costilla de ternera (para estofado)</t>
  </si>
  <si>
    <t>Costilla grasa de cordero</t>
  </si>
  <si>
    <t>Costilla magra de cordero</t>
  </si>
  <si>
    <t>cous-cous</t>
  </si>
  <si>
    <t>Crema de almendras</t>
  </si>
  <si>
    <t>10 grs (1Cd)</t>
  </si>
  <si>
    <t>Crema de castañas</t>
  </si>
  <si>
    <t>Crema de cacao con avellanas para untar</t>
  </si>
  <si>
    <t>10 grs (2ct)</t>
  </si>
  <si>
    <t>dátiles glaseados</t>
  </si>
  <si>
    <t>Dulce de leche</t>
  </si>
  <si>
    <t>Dulce de membrillo</t>
  </si>
  <si>
    <t>40 grs (1 porción)</t>
  </si>
  <si>
    <t>Ensaladilla rusa (en bolsas) congelada</t>
  </si>
  <si>
    <t>200 grs (12 Cd)</t>
  </si>
  <si>
    <t>Entrecot de ternera</t>
  </si>
  <si>
    <t>frambuesas</t>
  </si>
  <si>
    <t>fresas</t>
  </si>
  <si>
    <t>fresas en almíbar</t>
  </si>
  <si>
    <t>Fruta de la pasión</t>
  </si>
  <si>
    <t>fuet</t>
  </si>
  <si>
    <t>Garbanzos cocidos</t>
  </si>
  <si>
    <t>100 grs (4Cd)</t>
  </si>
  <si>
    <t>germen de trigo</t>
  </si>
  <si>
    <t>gominolas</t>
  </si>
  <si>
    <t>Guisantes, zanahorias, patatas en conserva</t>
  </si>
  <si>
    <t>265 grs (1 lata mediana)</t>
  </si>
  <si>
    <t>Guisantes cocidos</t>
  </si>
  <si>
    <t>habas cocidas</t>
  </si>
  <si>
    <t>100 grs (3Cd)</t>
  </si>
  <si>
    <t>habichuelas cocidas</t>
  </si>
  <si>
    <t>120 grs (5Cd)</t>
  </si>
  <si>
    <t>Hamburguesa de ternera</t>
  </si>
  <si>
    <t>Higos chumbos</t>
  </si>
  <si>
    <t>100 grs (2 pequeños)</t>
  </si>
  <si>
    <t>Higos secos</t>
  </si>
  <si>
    <t>Infusiones (manzanilla, menta poleo, etc)</t>
  </si>
  <si>
    <t>Jamón cocido (libre de grasa)</t>
  </si>
  <si>
    <t>6 Cd (120 grs)</t>
  </si>
  <si>
    <t>lima</t>
  </si>
  <si>
    <t>limón</t>
  </si>
  <si>
    <t>100 grs (10 unidades)</t>
  </si>
  <si>
    <t>lomo embuchado o ibérico</t>
  </si>
  <si>
    <t>longaniza</t>
  </si>
  <si>
    <t>35 grs (1u)</t>
  </si>
  <si>
    <t>150 grs (4 Cd)</t>
  </si>
  <si>
    <t>Maíz natural</t>
  </si>
  <si>
    <t>Maíz en conserva</t>
  </si>
  <si>
    <t xml:space="preserve"> 80 grs (4Cd)</t>
  </si>
  <si>
    <t>20 grs (1 Cd)</t>
  </si>
  <si>
    <t>Mandarina (gajos en almíbar)</t>
  </si>
  <si>
    <t>marrón glacé</t>
  </si>
  <si>
    <t>60 grs (1 pequeña)</t>
  </si>
  <si>
    <t>Mortadela en lonchas</t>
  </si>
  <si>
    <t>Mortadela (de aceitunas, siciliana)</t>
  </si>
  <si>
    <t>orejones (albaricoques secos)</t>
  </si>
  <si>
    <t>paletilla de cordero</t>
  </si>
  <si>
    <t>Pasta alimentaria cocida</t>
  </si>
  <si>
    <t>Pasta sin gluten (maíz)</t>
  </si>
  <si>
    <t>patatas asadas al horno</t>
  </si>
  <si>
    <t>Patatas cocidas</t>
  </si>
  <si>
    <t>Patatas fritas</t>
  </si>
  <si>
    <t>Patatas fritas en base de Teflón</t>
  </si>
  <si>
    <t>paté de charcutería</t>
  </si>
  <si>
    <t>Kappamaki</t>
  </si>
  <si>
    <t>Katsudon</t>
  </si>
  <si>
    <t>Kurague no Sunomono</t>
  </si>
  <si>
    <t>Maguro Nigiri</t>
  </si>
  <si>
    <t>Maguro</t>
  </si>
  <si>
    <t>Misoshiru</t>
  </si>
  <si>
    <t>Mushi Gani</t>
  </si>
  <si>
    <t>Mushi Kuru Ebi</t>
  </si>
  <si>
    <t>Mushi Robusta</t>
  </si>
  <si>
    <t>Mushi Suzuki</t>
  </si>
  <si>
    <t>Oyakodon</t>
  </si>
  <si>
    <t>rollo de huevas de cangrejo, algas y calabaza</t>
  </si>
  <si>
    <t>pinchitos de cordero</t>
  </si>
  <si>
    <t>calamares empanados</t>
  </si>
  <si>
    <t>calamares</t>
  </si>
  <si>
    <t>arroz con marisco al vapor</t>
  </si>
  <si>
    <t>fideo grueso con marisco</t>
  </si>
  <si>
    <t>pato asado con arroz</t>
  </si>
  <si>
    <t>pinchitos de pato</t>
  </si>
  <si>
    <t>palito de cangrejo</t>
  </si>
  <si>
    <t>rollo relleno de pepino</t>
  </si>
  <si>
    <t>revuelto de huevos, escalopa, cebolla sobre arroz</t>
  </si>
  <si>
    <t>medusa, nabo y pepino en vinagre</t>
  </si>
  <si>
    <t>atún</t>
  </si>
  <si>
    <t>sopa de miso (soja)</t>
  </si>
  <si>
    <t>cangrejo al vapor</t>
  </si>
  <si>
    <t>langostino al vapor con salsa de ajo y cebolleta</t>
  </si>
  <si>
    <t>bogavante al vapor con salsa de soja</t>
  </si>
  <si>
    <t>lubina al vapor con salsa de soja</t>
  </si>
  <si>
    <t>revuelto de huevos con pollo cocido sobre arroz</t>
  </si>
  <si>
    <t>Saba Nigiri</t>
  </si>
  <si>
    <t>Saba</t>
  </si>
  <si>
    <t>Sakana Furai</t>
  </si>
  <si>
    <t>Sakana no Amazuni</t>
  </si>
  <si>
    <t>Sakana Teriyaki</t>
  </si>
  <si>
    <t>Sake</t>
  </si>
  <si>
    <t>Sakemaki</t>
  </si>
  <si>
    <t>Sashimi Funamori</t>
  </si>
  <si>
    <t>Shabu-shabus</t>
  </si>
  <si>
    <t>Shitake</t>
  </si>
  <si>
    <t>Sunomo Moriawase</t>
  </si>
  <si>
    <t>Tai Nigir</t>
  </si>
  <si>
    <t>Tai</t>
  </si>
  <si>
    <t>Taki</t>
  </si>
  <si>
    <t>Teba</t>
  </si>
  <si>
    <t>Tekkamaki</t>
  </si>
  <si>
    <t>Tempura mixta</t>
  </si>
  <si>
    <t>Tempura no Moriawase</t>
  </si>
  <si>
    <t>4,.5</t>
  </si>
  <si>
    <t>caballa</t>
  </si>
  <si>
    <t>filete de pescado empanado</t>
  </si>
  <si>
    <t>pescado con salsa agridulce</t>
  </si>
  <si>
    <t>pescado con salsa teriyaki</t>
  </si>
  <si>
    <t>pinchitos de salmón</t>
  </si>
  <si>
    <t>salmón</t>
  </si>
  <si>
    <t>rollo relleno de salmón</t>
  </si>
  <si>
    <t>sashimi variado</t>
  </si>
  <si>
    <t>buey y hortalizas cocidos en caldo</t>
  </si>
  <si>
    <t>pinchitos de setas</t>
  </si>
  <si>
    <t>consomé japonés</t>
  </si>
  <si>
    <t>lonchas de ternera y verduras cocidas</t>
  </si>
  <si>
    <t>ensalada de marisco</t>
  </si>
  <si>
    <t>dorada</t>
  </si>
  <si>
    <t>pulpo</t>
  </si>
  <si>
    <t>pinchitos de alas de pollo</t>
  </si>
  <si>
    <t>rollo relleno de atún</t>
  </si>
  <si>
    <t>fritura de pescados</t>
  </si>
  <si>
    <t>fritura de gambas y verduras</t>
  </si>
  <si>
    <t>escalopa de cerdo empanado</t>
  </si>
  <si>
    <t>Tori no Kara-Age</t>
  </si>
  <si>
    <t>Tori no teriyaki</t>
  </si>
  <si>
    <t>Unagi no Kabayaki</t>
  </si>
  <si>
    <t>Unagi</t>
  </si>
  <si>
    <t>Usura</t>
  </si>
  <si>
    <t>Wakametokyuurinosunomono</t>
  </si>
  <si>
    <t>Yaki buta no Teriyaki</t>
  </si>
  <si>
    <t>Yaki Niku</t>
  </si>
  <si>
    <t>Yaki Sakana</t>
  </si>
  <si>
    <t>Yasai Yakisoba</t>
  </si>
  <si>
    <t>Zarusoba</t>
  </si>
  <si>
    <t>pollo frito en salsa</t>
  </si>
  <si>
    <t>pollo con salsa teriyaki</t>
  </si>
  <si>
    <t>anguila asada con salsa japonesa</t>
  </si>
  <si>
    <t>anguila</t>
  </si>
  <si>
    <t>pinchitos de codorniz</t>
  </si>
  <si>
    <t>algas y pepino aliñado</t>
  </si>
  <si>
    <t>salteado de ternera estilo japonés</t>
  </si>
  <si>
    <t>dorada a la plancha con salsa japonesa</t>
  </si>
  <si>
    <t>pinchitos de pollo</t>
  </si>
  <si>
    <t>fideo frito con verduras</t>
  </si>
  <si>
    <t>Mc Bacon</t>
  </si>
  <si>
    <t>Mc Deluxe</t>
  </si>
  <si>
    <t>100 grs (1 mediana)</t>
  </si>
  <si>
    <t>30 g</t>
  </si>
  <si>
    <t>vinaigrette Weight Watchers *</t>
  </si>
  <si>
    <t>* Vinaigrette Weight Watchers</t>
  </si>
  <si>
    <t>cornete de fresa o limón</t>
  </si>
  <si>
    <t>helados</t>
  </si>
  <si>
    <t>cornete de nata o chocolate</t>
  </si>
  <si>
    <t>Helado chocolate, vainilla o yogurt</t>
  </si>
  <si>
    <t>35 grs (1 bola)</t>
  </si>
  <si>
    <t>1 porción</t>
  </si>
  <si>
    <t>160 gr ( 1 pechuga)</t>
  </si>
  <si>
    <t>100 gr (1/2 pechuga)</t>
  </si>
  <si>
    <t>Pomelo o toronja</t>
  </si>
  <si>
    <t>Pop Corn (palomitas)</t>
  </si>
  <si>
    <t>Puré de patatas</t>
  </si>
  <si>
    <t>3 Cd (100 grs preparado)</t>
  </si>
  <si>
    <t>Queso Burgos</t>
  </si>
  <si>
    <t>Queso Gouda</t>
  </si>
  <si>
    <t>cereales Special K</t>
  </si>
  <si>
    <t>Cerezas</t>
  </si>
  <si>
    <t>Cerveza</t>
  </si>
  <si>
    <t>250 ml ( 1 vaso grande)</t>
  </si>
  <si>
    <t>Cerveza Sin</t>
  </si>
  <si>
    <t>250 ml (1 vaso grande)</t>
  </si>
  <si>
    <t xml:space="preserve">chirimoya </t>
  </si>
  <si>
    <t>Chocolate</t>
  </si>
  <si>
    <t>Chorizo</t>
  </si>
  <si>
    <t>Chorizo para freír ???</t>
  </si>
  <si>
    <t>40 grs (1pequeño)</t>
  </si>
  <si>
    <t>100 gr (1 unidad)</t>
  </si>
  <si>
    <t>Churrasco de ternera</t>
  </si>
  <si>
    <t>3 u</t>
  </si>
  <si>
    <t>Ciruelas frescas</t>
  </si>
  <si>
    <t>Ciruelas secas</t>
  </si>
  <si>
    <t xml:space="preserve">4 medianas o 3 grandes </t>
  </si>
  <si>
    <t>Clara (cerveza con limonada)</t>
  </si>
  <si>
    <t>250 ml</t>
  </si>
  <si>
    <t>Coca-Cola</t>
  </si>
  <si>
    <t>Coco fresco</t>
  </si>
  <si>
    <t>20grs</t>
  </si>
  <si>
    <t>Coco rallado</t>
  </si>
  <si>
    <t>2 Cd</t>
  </si>
  <si>
    <t>Codorniz, perdiz</t>
  </si>
  <si>
    <t>Coñac, brandy</t>
  </si>
  <si>
    <t>100 gr (1 tira)</t>
  </si>
  <si>
    <t>Cracker</t>
  </si>
  <si>
    <t>16 grs (2 unidades)</t>
  </si>
  <si>
    <t>Crema catalana</t>
  </si>
  <si>
    <t>Crepe casero</t>
  </si>
  <si>
    <t>Damascos frescos</t>
  </si>
  <si>
    <t>2 medianos</t>
  </si>
  <si>
    <t>datiles</t>
  </si>
  <si>
    <t>Donut</t>
  </si>
  <si>
    <t>Dorada</t>
  </si>
  <si>
    <t>Dulce de soja, cereales y fruta</t>
  </si>
  <si>
    <t>Edulcolorante (sacarina)</t>
  </si>
  <si>
    <t>Ensaimada</t>
  </si>
  <si>
    <t>entrecot de buey</t>
  </si>
  <si>
    <t>1.   Antes de hacer nada, recuerda hacer una copia de seguridad del archivo original y guardarla a buen recaudo; así no temerás cometer ningún fallo irreparable. En caso de que por error elimines alguna fórmula, o te parezca que el Diario no funciona correctamente, siempre tendrás ese archivo de respaldo para comenzar de nuevo (sacando otra copia de seguridad previamente, no lo olvides)</t>
  </si>
  <si>
    <t>Huevo de codorniz</t>
  </si>
  <si>
    <t>Huevo en polvo</t>
  </si>
  <si>
    <t>Huevo (yema)</t>
  </si>
  <si>
    <t>20 grs (1u)</t>
  </si>
  <si>
    <t>Huevo (clara) *</t>
  </si>
  <si>
    <t>lácteos y quesos</t>
  </si>
  <si>
    <t>kéfir 1,5 % MG</t>
  </si>
  <si>
    <t>100 ml (1/2 vaso)</t>
  </si>
  <si>
    <t>Leche de aceites vegetales (Flora)</t>
  </si>
  <si>
    <t>Leche desnatada en polvo</t>
  </si>
  <si>
    <t>Leche entera en polvo</t>
  </si>
  <si>
    <t>Leche fresca de cabra</t>
  </si>
  <si>
    <t>Leche fresca de oveja</t>
  </si>
  <si>
    <t>Leche semidesnatada en polvo</t>
  </si>
  <si>
    <t>Petit Suisse (40% MG)</t>
  </si>
  <si>
    <t>55 grs (1u)</t>
  </si>
  <si>
    <t>Petit Suisse (20% MG)</t>
  </si>
  <si>
    <t>Petit Suisse (0% MG)</t>
  </si>
  <si>
    <t>Mousse de yogurt de frutas</t>
  </si>
  <si>
    <t>125 grs (1u)</t>
  </si>
  <si>
    <t>Mousse de yogurt natural</t>
  </si>
  <si>
    <t>1 (125 grs)</t>
  </si>
  <si>
    <t>Yogur Bio de frutas, frutos secos</t>
  </si>
  <si>
    <t>Yogur Bio natural</t>
  </si>
  <si>
    <t>yogur desnatado con frutas</t>
  </si>
  <si>
    <t>yogur batido desnatado sabor a frutas</t>
  </si>
  <si>
    <t>120 gr (1 unidad pequeña)</t>
  </si>
  <si>
    <t>Especias (pimienta,nuez moscada,etc.)</t>
  </si>
  <si>
    <t>Flan de chocolate</t>
  </si>
  <si>
    <t>Flan de huevo</t>
  </si>
  <si>
    <t>Flan de vainilla</t>
  </si>
  <si>
    <t>Flan en polvo azucarado</t>
  </si>
  <si>
    <t>Foie gras</t>
  </si>
  <si>
    <t>Frankfurt</t>
  </si>
  <si>
    <t>fresones</t>
  </si>
  <si>
    <t>Fruta (con pocas excepciones)</t>
  </si>
  <si>
    <t>1 pieza</t>
  </si>
  <si>
    <t>Frutas confitadas</t>
  </si>
  <si>
    <t>15 grs</t>
  </si>
  <si>
    <t xml:space="preserve">Galletas de arroz </t>
  </si>
  <si>
    <t>galletas de arroz hinchado</t>
  </si>
  <si>
    <t>Galletas saladas</t>
  </si>
  <si>
    <t>10 grs (3 unidades)</t>
  </si>
  <si>
    <t>Gallina</t>
  </si>
  <si>
    <t>pescados rebozado congelado</t>
  </si>
  <si>
    <t>arroz con leche</t>
  </si>
  <si>
    <t>150 grs (1u)</t>
  </si>
  <si>
    <t>Crema de chocolate y nata</t>
  </si>
  <si>
    <t>Crema pastelera</t>
  </si>
  <si>
    <t>Flan de chocolate light</t>
  </si>
  <si>
    <t>110 grs (1u)</t>
  </si>
  <si>
    <t>100 grs (1u)</t>
  </si>
  <si>
    <t>Gallo</t>
  </si>
  <si>
    <t>Gambas</t>
  </si>
  <si>
    <t>250 grs</t>
  </si>
  <si>
    <t>Salsa ligera para ensaladas</t>
  </si>
  <si>
    <t>conservas</t>
  </si>
  <si>
    <t>Calorías (kcal)</t>
  </si>
  <si>
    <t>POINTS</t>
  </si>
  <si>
    <r>
      <t>1.</t>
    </r>
    <r>
      <rPr>
        <sz val="7"/>
        <rFont val="Times New Roman"/>
        <family val="1"/>
      </rPr>
      <t xml:space="preserve">      </t>
    </r>
    <r>
      <rPr>
        <sz val="12"/>
        <rFont val="Times New Roman"/>
        <family val="1"/>
      </rPr>
      <t>En esta versión, se ha suprimido la "Hoja de Base de Datos" original y a cambio se han incluído la de "Alimentos" (con el listado original de puntos al completo), "Restaurantes" (con todos los platos del Libro de Restaurantes), "Lo del Super" (para incluir los datos nutricionales de los productos que compras habitualmente) y como extra, los listados de puntos usados en el método en Francia, Italia y Estados Unidos (esas hojas están en sus idiomas originales).</t>
    </r>
  </si>
  <si>
    <r>
      <t>2.</t>
    </r>
    <r>
      <rPr>
        <sz val="7"/>
        <rFont val="Times New Roman"/>
        <family val="1"/>
      </rPr>
      <t xml:space="preserve">      </t>
    </r>
    <r>
      <rPr>
        <sz val="12"/>
        <rFont val="Times New Roman"/>
        <family val="1"/>
      </rPr>
      <t xml:space="preserve">Puedes modificar estas hojas de "base de datos" tantas veces como quieras, adaptándolas a tus preferencias. Incluye, si te animas, una nueva hoja para tus recetas, una vez calculados los puntos por ración, y para los alimentos de la "Guía de la Compra" que vayas conociendo. No temas eliminar filas de alimentos que tú no uses, o tal vez las hojas al completo. Tampoco temas incluir nuevos datos, o cambiar los filtros por defecto (en la hoja alimentos, puedes filtrar por Tipo de Alimento o por Puntos, pulsando en la flechita de la columna correspondiente y eligiendo del menú que se abre). ** Recuerda que para ordenar el listado tras incluir datos nuevos, debes hacerlo desde la Barra de Menú: Datos/Ordenar y elegir si lo quieres tener ordenado por nombre, por puntos, por tipo de alimento, o incluso por cantidades permitidas.  </t>
    </r>
  </si>
  <si>
    <t>soja germinada en bote</t>
  </si>
  <si>
    <t>bote</t>
  </si>
  <si>
    <t>Medallones de espinaca</t>
  </si>
  <si>
    <t>Sardinas frescas</t>
  </si>
  <si>
    <t>Sazonadores</t>
  </si>
  <si>
    <t>Sepia</t>
  </si>
  <si>
    <t>Sidra</t>
  </si>
  <si>
    <t>Snack de maíz</t>
  </si>
  <si>
    <t>Sobao pasiego</t>
  </si>
  <si>
    <t>solomillo de buey</t>
  </si>
  <si>
    <t>solomillo de cerdo</t>
  </si>
  <si>
    <t>60 gr (1 trozo)</t>
  </si>
  <si>
    <t>Solomillo de ternera</t>
  </si>
  <si>
    <t>1 sobre individual</t>
  </si>
  <si>
    <t>Sorbete</t>
  </si>
  <si>
    <t>Tabasco</t>
  </si>
  <si>
    <t>Té</t>
  </si>
  <si>
    <t>Tomate frito</t>
  </si>
  <si>
    <t>Tónica</t>
  </si>
  <si>
    <t>Tortas de maíz</t>
  </si>
  <si>
    <t>Trucha</t>
  </si>
  <si>
    <t>Turrón</t>
  </si>
  <si>
    <t>20 grs</t>
  </si>
  <si>
    <t>uvas</t>
  </si>
  <si>
    <t xml:space="preserve"> </t>
  </si>
  <si>
    <t>Vermut</t>
  </si>
  <si>
    <t>60 ml (1/2 vaso)</t>
  </si>
  <si>
    <t>Vermut dulce, martini</t>
  </si>
  <si>
    <t>vinagreta</t>
  </si>
  <si>
    <t>tofú en lonchas</t>
  </si>
  <si>
    <t>tofú fresco</t>
  </si>
  <si>
    <t>60 grs (1 ración)</t>
  </si>
  <si>
    <t>15 grs (1u)</t>
  </si>
  <si>
    <t>rábanos</t>
  </si>
  <si>
    <t>arroz con leche light</t>
  </si>
  <si>
    <t>1 tarrina pq</t>
  </si>
  <si>
    <t>Bebidas light (hasta 18Kcal por 1 litro)</t>
  </si>
  <si>
    <t>pavo, fiambre (libre de grasa)</t>
  </si>
  <si>
    <t>30 grs (2 lonchas)</t>
  </si>
  <si>
    <t>paté El Casal (90% libre de grasa)</t>
  </si>
  <si>
    <t>240 grs (3x80)</t>
  </si>
  <si>
    <t>Hojaldre</t>
  </si>
  <si>
    <t>2</t>
  </si>
  <si>
    <t>Caballa en aceite</t>
  </si>
  <si>
    <t>1/2 lata - 60 grs</t>
  </si>
  <si>
    <t>7 grs (1 Cd)</t>
  </si>
  <si>
    <t>Café</t>
  </si>
  <si>
    <t>calamares en salsa americana</t>
  </si>
  <si>
    <t>50 grs</t>
  </si>
  <si>
    <t>Calamares, sepia, pulpo</t>
  </si>
  <si>
    <t xml:space="preserve">150 grs        </t>
  </si>
  <si>
    <t>Caldo en pastillas</t>
  </si>
  <si>
    <t>1 unidad</t>
  </si>
  <si>
    <t>Capuchino</t>
  </si>
  <si>
    <t>1 taza</t>
  </si>
  <si>
    <t>Caquis</t>
  </si>
  <si>
    <t>Caracoles</t>
  </si>
  <si>
    <t>140 gr (100 gr limpios)</t>
  </si>
  <si>
    <t>caramelos</t>
  </si>
  <si>
    <t>caramelos sin azúcar</t>
  </si>
  <si>
    <t>Carne de membrillo</t>
  </si>
  <si>
    <t>Carpaccio salmón</t>
  </si>
  <si>
    <t>Cava</t>
  </si>
  <si>
    <t>125 ml ( 1 copa )</t>
  </si>
  <si>
    <t>Caviar</t>
  </si>
  <si>
    <t>Cebolleta en vinagre</t>
  </si>
  <si>
    <t>100 gr (1 trozo)</t>
  </si>
  <si>
    <t>MARGARINA</t>
  </si>
  <si>
    <t>Jamón de Jabugo</t>
  </si>
  <si>
    <t>Jamón serrano</t>
  </si>
  <si>
    <t>Jamón serrano y queso</t>
  </si>
  <si>
    <t>Jamón York</t>
  </si>
  <si>
    <t>Jamón York y queso</t>
  </si>
  <si>
    <t>Lomo y queso</t>
  </si>
  <si>
    <t>Lomo, queso y pimientos</t>
  </si>
  <si>
    <t>Patatas fritas maxi</t>
  </si>
  <si>
    <t>Redondo de ternera y queso</t>
  </si>
  <si>
    <t>Salchichón iberico</t>
  </si>
  <si>
    <t>Sandy (helado)</t>
  </si>
  <si>
    <t>Sobrasada y queso</t>
  </si>
  <si>
    <t>Tortilla de patatas</t>
  </si>
  <si>
    <t>Trufas</t>
  </si>
  <si>
    <t>Vegetal con atún</t>
  </si>
  <si>
    <t>Vegetal con pavo</t>
  </si>
  <si>
    <t>Vegetal con York y queso</t>
  </si>
  <si>
    <t xml:space="preserve">Cacaolat </t>
  </si>
  <si>
    <t>Café Irlandes</t>
  </si>
  <si>
    <t>Cointrau 40 ml</t>
  </si>
  <si>
    <t>Cortado</t>
  </si>
  <si>
    <t>Ron 40 ml</t>
  </si>
  <si>
    <t>Sidra 200 ml</t>
  </si>
  <si>
    <t>bebidas</t>
  </si>
  <si>
    <t>Aguacate con gambas</t>
  </si>
  <si>
    <t>Albóndigas con sepia</t>
  </si>
  <si>
    <t>Albóndigas con tomate</t>
  </si>
  <si>
    <t>Gambas peladas</t>
  </si>
  <si>
    <t>Gelificado de chocolate</t>
  </si>
  <si>
    <t>125 grs (1unidad)</t>
  </si>
  <si>
    <t>Gelificado de vainilla</t>
  </si>
  <si>
    <t>Natillas de coco, de chocolate</t>
  </si>
  <si>
    <t>135 grs (1u)</t>
  </si>
  <si>
    <t>Mousse de yogurt azucarado</t>
  </si>
  <si>
    <t>70 grs (1u)</t>
  </si>
  <si>
    <t>Mousse de chocolate, café</t>
  </si>
  <si>
    <t>1 unidad (70 grs)</t>
  </si>
  <si>
    <t>Croissant (de panadería)</t>
  </si>
  <si>
    <t>Croissant (envasado)</t>
  </si>
  <si>
    <t>1 unidad (90grs)</t>
  </si>
  <si>
    <t>Goffre (wafles)</t>
  </si>
  <si>
    <t>1 unidad (30 grs)</t>
  </si>
  <si>
    <t>Ginger Ale,200 ml</t>
  </si>
  <si>
    <t>Soda Water,200 ml</t>
  </si>
  <si>
    <t>JUVER-ZUMOS</t>
  </si>
  <si>
    <t>Zumo de naranja,200 ml</t>
  </si>
  <si>
    <t>Zumo de piña,200 ml</t>
  </si>
  <si>
    <t>Zumo de molocotón y uva,200 ml</t>
  </si>
  <si>
    <t>Zumo de manzana,200 ml</t>
  </si>
  <si>
    <t>Zumo de pomelo,200 ml</t>
  </si>
  <si>
    <t>Zumo de piña y uva,200 ml</t>
  </si>
  <si>
    <t>Zomo de uva,200 ml</t>
  </si>
  <si>
    <t>Zumo de uva roja,200 ml</t>
  </si>
  <si>
    <t>Zumo tropical,200 ml</t>
  </si>
  <si>
    <t>Néctar de uva,200 ml</t>
  </si>
  <si>
    <t>Néctar de plátano,200 ml</t>
  </si>
  <si>
    <t>Néctar de piña,200 ml</t>
  </si>
  <si>
    <t>Néctar de pera,200 ml</t>
  </si>
  <si>
    <t>Néctar de naranja,200 ml</t>
  </si>
  <si>
    <t>Néctar de melocotón,200 ml</t>
  </si>
  <si>
    <t>Néctar de limón,200 ml</t>
  </si>
  <si>
    <t>Néctar de albaricoque,200 ml</t>
  </si>
  <si>
    <t>DISFRUTA JUVER SIN AZÚCAR</t>
  </si>
  <si>
    <t>Disfruta 10 frutas + 10 vitaminas,200 ml</t>
  </si>
  <si>
    <t>Disfruta melocotón + 10 vitaminas,200 ml</t>
  </si>
  <si>
    <t>Disfruta naranja + 10 vitaminas,200 ml</t>
  </si>
  <si>
    <t>Disfruta piña + 10 vitaminas,200 ml</t>
  </si>
  <si>
    <t>Disfruta tropical + 10 vitaminas,200 ml</t>
  </si>
  <si>
    <t>JUVER - FRUTA VIVA</t>
  </si>
  <si>
    <t>Fruta Viva mandarina,200 ml</t>
  </si>
  <si>
    <t>Fruta Viva manzana,200 ml</t>
  </si>
  <si>
    <t>Fruta Viva melocotón,200 ml</t>
  </si>
  <si>
    <t>Fruta Viva naranja,200 ml</t>
  </si>
  <si>
    <t>Fruta Viva pera,200 ml</t>
  </si>
  <si>
    <t>Fruta Viva piña,200 ml</t>
  </si>
  <si>
    <t>Fruta Viva pomelo,200 ml</t>
  </si>
  <si>
    <t>FRUTA JUVER</t>
  </si>
  <si>
    <t>Frutal melocotón,200 ml</t>
  </si>
  <si>
    <t>Frutal naranja,200 ml</t>
  </si>
  <si>
    <t>Frutal piña,200 ml</t>
  </si>
  <si>
    <t>JUVER CALCIO</t>
  </si>
  <si>
    <t>Juver Calcio melocotón y uva,200 ml</t>
  </si>
  <si>
    <t>Juver Calcio naranja,200 ml</t>
  </si>
  <si>
    <t>Juver Calcio piña y uva,200 ml</t>
  </si>
  <si>
    <t>KIDS</t>
  </si>
  <si>
    <t>Juver Kids melocotón,200 ml</t>
  </si>
  <si>
    <t>Juver Kids naranja,200 ml</t>
  </si>
  <si>
    <t>Juver Kids piña,200 ml</t>
  </si>
  <si>
    <t>JUVITAL</t>
  </si>
  <si>
    <t>Juvital naranja - plátano,200 ml</t>
  </si>
  <si>
    <t>Juvital piña - naranja,200 ml</t>
  </si>
  <si>
    <t>Juvital melocotón - maracuyá,200 ml</t>
  </si>
  <si>
    <t>JUVER ON</t>
  </si>
  <si>
    <t xml:space="preserve">ON de néctar de naranja y mango con jalea real 1 brik, 330 ml     </t>
  </si>
  <si>
    <t>ON de néctar de piñay kiwi con tila y melisa 1 vrik, 330 ml</t>
  </si>
  <si>
    <t>Zumo de melocotón y uva,200 ml</t>
  </si>
  <si>
    <t>zumo de manzana,200 ml</t>
  </si>
  <si>
    <t>Don Simón naranja exprimida,200 ml</t>
  </si>
  <si>
    <t>Don Simón limonada natural,200 ml</t>
  </si>
  <si>
    <t>Simón Life fresa,1 u (330 ml)</t>
  </si>
  <si>
    <t>Macarrón rayado, 30 gr. crudo ( 100gr. Hervido)</t>
  </si>
  <si>
    <t>Maravilla, 30 gr. crudo ( 100gr. Hervido)</t>
  </si>
  <si>
    <t>Mariscos, 30 gr. crudo ( 100gr. Hervido)</t>
  </si>
  <si>
    <t>Piñones, 30 gr. crudo ( 100gr. Hervido)</t>
  </si>
  <si>
    <t>Pistón de perla, 30 gr. crudo ( 100gr. Hervido)</t>
  </si>
  <si>
    <t>Pistón mediano, 30 gr. crudo ( 100gr. Hervido)</t>
  </si>
  <si>
    <t>Pistón rayado, 30 gr. crudo ( 100gr. Hervido)</t>
  </si>
  <si>
    <t>Plumas 3, 30 gr. crudo ( 100gr. Hervido)</t>
  </si>
  <si>
    <t>Plumas 6, 30 gr. crudo ( 100gr. Hervido)</t>
  </si>
  <si>
    <t>Plumas 7, 30 gr. crudo ( 100gr. Hervido)</t>
  </si>
  <si>
    <t>Plumas rayadas, 30 gr. crudo ( 100gr. Hervido)</t>
  </si>
  <si>
    <t>Sémola, 2 Cd.( 20 gr.)</t>
  </si>
  <si>
    <t>Spaghetti 2, 30 gr. crudo ( 100gr. Hervido)</t>
  </si>
  <si>
    <t>Spaghetti 2,doble largo,  30 gr. crudo ( 100gr. Hervido)</t>
  </si>
  <si>
    <t>Spaghetti 3, 30 gr. crudo ( 100gr. Hervido)</t>
  </si>
  <si>
    <t>Spaghetti 3, doble largo,  30 gr. crudo ( 100gr. Hervido)</t>
  </si>
  <si>
    <t>Tallarín , 30 gr. crudo ( 100gr. Hervido)</t>
  </si>
  <si>
    <t>Tallarín doble largo, 30 gr. crudo ( 100gr. Hervido)</t>
  </si>
  <si>
    <t>Tiburón 0, 30 gr. crudo ( 100gr. Hervido)</t>
  </si>
  <si>
    <t>Tiburón 1, 30 gr. crudo ( 100gr. Hervido)</t>
  </si>
  <si>
    <t>Tiburón 2, 30 gr. crudo ( 100gr. Hervido)</t>
  </si>
  <si>
    <t>Napolitanas rellenas de crema, 1 u</t>
  </si>
  <si>
    <t>Napolitanas rellenas crema de cacao, 1 u</t>
  </si>
  <si>
    <t>Palmeritas, 1 u</t>
  </si>
  <si>
    <t>Petits croissants, 1 u</t>
  </si>
  <si>
    <t>Petits croissants xoco, 1 u</t>
  </si>
  <si>
    <t>Pastelitos de xoco, 1 u</t>
  </si>
  <si>
    <t>Rosegones, 1 u</t>
  </si>
  <si>
    <t>Surtido selecto, 1 u</t>
  </si>
  <si>
    <t>Valencianas, 1 u</t>
  </si>
  <si>
    <t>LA BELLA EASO</t>
  </si>
  <si>
    <t>12 madalenas, 1 u</t>
  </si>
  <si>
    <t>12 valencianas, 1 u</t>
  </si>
  <si>
    <t>18 bizcochos, 1 u</t>
  </si>
  <si>
    <t>18 sobaos pasiegos, 1 u</t>
  </si>
  <si>
    <t>5 pan de leche, 1 u</t>
  </si>
  <si>
    <t>6 ensaimadas, 1 u</t>
  </si>
  <si>
    <t>8 medias noche, 1 u</t>
  </si>
  <si>
    <t>Croissant xoco, 1 u</t>
  </si>
  <si>
    <t>3.50</t>
  </si>
  <si>
    <t>Doowap (6 bollos cn pepitas xoco) 1 u</t>
  </si>
  <si>
    <t>Grolleno (croissan relleno crema cacao), 1 u</t>
  </si>
  <si>
    <t>Minicroissants, 1 u</t>
  </si>
  <si>
    <t>Pan de leche en rebanadas, 1 u</t>
  </si>
  <si>
    <t>Rosquillas, 1 u</t>
  </si>
  <si>
    <t>CARNES</t>
  </si>
  <si>
    <t>CERDO</t>
  </si>
  <si>
    <t>CAMPOPORK</t>
  </si>
  <si>
    <t>Chuletas de sajonia, 1 u (60 gr)</t>
  </si>
  <si>
    <t>CARNES OLESA</t>
  </si>
  <si>
    <t xml:space="preserve">Manos de cerdo cocida y sazonada  con sal y pimienta, 1 u (200 gr) </t>
  </si>
  <si>
    <t>HIPERCOR CARNICERÍAS</t>
  </si>
  <si>
    <t>Aguja de Sajonia, 1 u (80 gr)</t>
  </si>
  <si>
    <t>Cerdo fresco, chuletas, 1 u (85 gr)</t>
  </si>
  <si>
    <t>Cerdo fresco, cuello en filetes, 1 u (80 gr)</t>
  </si>
  <si>
    <t>Costilla de cerdo, 1 u (40 gr)</t>
  </si>
  <si>
    <t>Galta, carrillada, 1 u (300 gr)</t>
  </si>
  <si>
    <t>Lomo adobado extra, 1 u (50 gr)</t>
  </si>
  <si>
    <t>Lomo al ajillo extra, 1 u (50 gr)</t>
  </si>
  <si>
    <t>Lomo de cerdo ibérico, 1 u (30 gr)</t>
  </si>
  <si>
    <t>Lomo finas hierbas extra, 1 u (50 gr)</t>
  </si>
  <si>
    <t>Lomo pimienta extra, 1 u (50 gr)</t>
  </si>
  <si>
    <t>Panceta de cerdo ibérico, 1 u (60 gr)</t>
  </si>
  <si>
    <t>Pie de cerdo mitades, 1 u (200 gr)</t>
  </si>
  <si>
    <t>EL CHICO</t>
  </si>
  <si>
    <t>Manos de cerdo saladas, 1 u (400 gr)</t>
  </si>
  <si>
    <t>CERDO COCINADO ENVASADO</t>
  </si>
  <si>
    <t>Calentar y servir</t>
  </si>
  <si>
    <t>Callos a la madrileña, 1 ración (200 gr).</t>
  </si>
  <si>
    <t>Callos a la asturiana, 1 ración (200 gr)</t>
  </si>
  <si>
    <t>LA TILA-NESTLÉ</t>
  </si>
  <si>
    <t>Callos a la mediterránea, 1 ración (200 gr)</t>
  </si>
  <si>
    <t>Callos con chorizo, 1 ración (200 gr)</t>
  </si>
  <si>
    <t>Callos con garbanzos, 1 ración (200 gr)</t>
  </si>
  <si>
    <t>Manos de cerdo, 1 ración (200 gr)</t>
  </si>
  <si>
    <t>LITORAL-NESTLÉ</t>
  </si>
  <si>
    <t>Callos, 1 ración (200 gr)</t>
  </si>
  <si>
    <t>MAGGI-NESTLÉ</t>
  </si>
  <si>
    <t>Texicana. Callos picantes, 200 gr</t>
  </si>
  <si>
    <t>CERDO CONGELADO REBOZADO</t>
  </si>
  <si>
    <t>FRUDESA</t>
  </si>
  <si>
    <t>LA COCINERA</t>
  </si>
  <si>
    <t>Croquetas de jamón serrano, 100 gr (PF)</t>
  </si>
  <si>
    <t>Cordón Bleu de cerdo, jamón y queso, 1 u (PF)</t>
  </si>
  <si>
    <t>Croquetas de jamón, 2 u (PF)</t>
  </si>
  <si>
    <t>Delicias de jamón y queso, 2 u (PF)</t>
  </si>
  <si>
    <t>San Jacobos, jamón y queso, 1 u (PF)</t>
  </si>
  <si>
    <t>PESCANOVA</t>
  </si>
  <si>
    <t>Aperitivos, Mini croquetas  de jamón, 4 u (PF)</t>
  </si>
  <si>
    <t>Picafritos, Mini delicias  de jamón y queso, 4 u (PF)</t>
  </si>
  <si>
    <t>ROY YEM</t>
  </si>
  <si>
    <t>Rollitos de jamón y queso, 1 u (PF)</t>
  </si>
  <si>
    <t>Rollitos de bacon y dátil, 1 u (PF)</t>
  </si>
  <si>
    <t>CONEJO</t>
  </si>
  <si>
    <t>AVESCLAS</t>
  </si>
  <si>
    <t>Conejo ajillo, 1 u (50 gr)</t>
  </si>
  <si>
    <t>Conejo de granja envasado, 120 gr</t>
  </si>
  <si>
    <t>Lomo de conejo, 1 u (30 gr)</t>
  </si>
  <si>
    <t>Muslos de conejo, 1 u (20 gr)</t>
  </si>
  <si>
    <t>CORDERO</t>
  </si>
  <si>
    <t>Cordero lechal paletilla, 1 u (300 gr)</t>
  </si>
  <si>
    <t>Cordero lechal parrillada, 2 u (160 gr)</t>
  </si>
  <si>
    <t>Cordero lechal, filete de pierna, 1 u (115 gr)</t>
  </si>
  <si>
    <t>Cordero lechal, costillas, 100 gr</t>
  </si>
  <si>
    <t>Cordero, cuello y pecho, 1 u (50 gr)</t>
  </si>
  <si>
    <t>PATO</t>
  </si>
  <si>
    <t>Magret de pato, 100 gr</t>
  </si>
  <si>
    <t>Muslos de pato, 120 gr</t>
  </si>
  <si>
    <t>PATO COCINADO</t>
  </si>
  <si>
    <t>MARTIKO PATO DE ARANAZ</t>
  </si>
  <si>
    <t>Medallón de pechuga de pato a la naranja, 1 ración (120 gr)</t>
  </si>
  <si>
    <t>Pato semisalvaje al vino de Málaga, 1 ración (200 gr)</t>
  </si>
  <si>
    <t>PAVO</t>
  </si>
  <si>
    <t>COREN</t>
  </si>
  <si>
    <t>Pechuga adobada de pavo, 1 u (50 gr)</t>
  </si>
  <si>
    <t>HIPERCOR SELECCIONADO</t>
  </si>
  <si>
    <t>Alones de pavo envasado, 1 u (98 gr)</t>
  </si>
  <si>
    <t>Blanqueta de pavo, 1 u (130 gr)</t>
  </si>
  <si>
    <t>Brocheta de pavo, 1 u (83 gr)</t>
  </si>
  <si>
    <t>Chuletas de pavo, 1 u (138 gr)</t>
  </si>
  <si>
    <t>Estofado de pavo envasado, 1 u (25 gr)</t>
  </si>
  <si>
    <t>Filete de pavo envasado, 100 gr</t>
  </si>
  <si>
    <t>Hamburguesa de pavo, 1 u (100 gr)</t>
  </si>
  <si>
    <t>Jamoncitos de pavo, 1 u (375 gr)</t>
  </si>
  <si>
    <t>Osobuco de pavo en bandeja, 1 u (76 gr)</t>
  </si>
  <si>
    <t>PAVO CONGELADO</t>
  </si>
  <si>
    <t>PAVO PRECOCINADO</t>
  </si>
  <si>
    <t>AIA</t>
  </si>
  <si>
    <t>Pizzy Snack de pavo, 1 u (45 gr)</t>
  </si>
  <si>
    <t>POLLO</t>
  </si>
  <si>
    <t>Alas de pollo, 1 u (90 gr)</t>
  </si>
  <si>
    <t>Alitas de pollo, 1 u (42 gr)</t>
  </si>
  <si>
    <t>Alones de pollo, 1 u (38 gr)</t>
  </si>
  <si>
    <t>Filete de pollo envasado, 100 gr</t>
  </si>
  <si>
    <t>Hamburguesa de ave fresca, 1 u (80 gr)</t>
  </si>
  <si>
    <t>Muslos de pollo, 80 gr (dehuesado)</t>
  </si>
  <si>
    <t xml:space="preserve">Pollo a cuartos, 1 u </t>
  </si>
  <si>
    <t xml:space="preserve">Pollo a medios, 1 u </t>
  </si>
  <si>
    <t xml:space="preserve">Pollo a octavos, 1 u </t>
  </si>
  <si>
    <t>Salchicha de ave fresca, 1 u (45 gr)</t>
  </si>
  <si>
    <t>SABOR TRADICIONAL</t>
  </si>
  <si>
    <t>Butifarra 100% pollo, 1 u (130 gr)</t>
  </si>
  <si>
    <t>Hamburguesa extra 100% pollo, 1 u (90 gr)</t>
  </si>
  <si>
    <t>Salchichas 100%, 1 u (45 gr)</t>
  </si>
  <si>
    <t>POLLO CONGELADO REBOZADO</t>
  </si>
  <si>
    <t>Rellenísimas. Croquetas de pollo, 1 u</t>
  </si>
  <si>
    <t>Croquetas “artesanas” de estofado de pollo, 100 gr (PF)</t>
  </si>
  <si>
    <t>Croquetas de pollo, 100 gr (PF)</t>
  </si>
  <si>
    <t>4 Cordon Bleu de pechuga de pollo,1 u (PF)</t>
  </si>
  <si>
    <t>MAGGI</t>
  </si>
  <si>
    <t>Croquetas de pollo, 2 u</t>
  </si>
  <si>
    <t>Escalopas Villeroi, 1 u</t>
  </si>
  <si>
    <t>Nuggets, 100 gr</t>
  </si>
  <si>
    <t>Pechugas selectas de pollo, 1 u</t>
  </si>
  <si>
    <t>Pollo empanado, 1 u</t>
  </si>
  <si>
    <t>Picafritos. Minicroquetas de pollo, 4 u</t>
  </si>
  <si>
    <t>Rollitos de pollo al curry, 1 u</t>
  </si>
  <si>
    <t>POLLO PRECOCINADO</t>
  </si>
  <si>
    <t>Durayo, alitas precocinadas asadas de pollo, 1u (38 gr)</t>
  </si>
  <si>
    <t>Escalopas de pollo con espinaca, 1 u (132 gr)</t>
  </si>
  <si>
    <t>Escalopas empanadas de pechuga de pollo, 1 u (18 gr)</t>
  </si>
  <si>
    <t>Nagghy de pechugas de pollo, 1 u (20 gr)</t>
  </si>
  <si>
    <t>TERNERA</t>
  </si>
  <si>
    <t>Carne picada de ternera, 50 gr</t>
  </si>
  <si>
    <t>Carpaccio de ternera, 1 u (75 gr)</t>
  </si>
  <si>
    <t>Churrasco de ternera, 1 tira (125 gr)</t>
  </si>
  <si>
    <t>Entrecot de ternera, 1 u (300 gr)</t>
  </si>
  <si>
    <t>Filete de ternera asturiana, 120 gr</t>
  </si>
  <si>
    <t>Hamburguesas de vacuno, 1 u (100 gr)</t>
  </si>
  <si>
    <t>Ternera blanca para estofado, 1 u (20 gr)</t>
  </si>
  <si>
    <t>Ternera, espalda, jarrete, 1 u (65 gr)</t>
  </si>
  <si>
    <t>Ternera asturiana, lomo, mitjana, 1 u (95 gr)</t>
  </si>
  <si>
    <t>Ternera gallega, lomo,  mitjana, 1 u (100 gr)</t>
  </si>
  <si>
    <t>TERNERA COCIDA ENVASADA</t>
  </si>
  <si>
    <t>Cazuelitas. Albóndigas a la jardinera 1 u (400 gr)</t>
  </si>
  <si>
    <t>Albóndigas en salsa, 1 plato (200 gr)</t>
  </si>
  <si>
    <t>Pimiento de piquillo relleno de carne y jamón, 1 u (50 gr)</t>
  </si>
  <si>
    <t>Albóndigas, 1 ración (200 gr)</t>
  </si>
  <si>
    <t>Chili con carne, 1 ración (400 gr)</t>
  </si>
  <si>
    <t>MARTIKO</t>
  </si>
  <si>
    <t>Guiso de ternera al Rioja, 1 ración (140 gr)</t>
  </si>
  <si>
    <t>ROGUSA</t>
  </si>
  <si>
    <t>Callos de ternera preparados,1 ración (150 gr)</t>
  </si>
  <si>
    <t>CEREALES</t>
  </si>
  <si>
    <t>KELLOGG'S</t>
  </si>
  <si>
    <t>All-Bran Flakes - 10 grs</t>
  </si>
  <si>
    <t xml:space="preserve">All-Bran Plus - 10 grs </t>
  </si>
  <si>
    <t xml:space="preserve">Corn Flakes - 15 grs </t>
  </si>
  <si>
    <t xml:space="preserve">Country Store Musli - 20 grs </t>
  </si>
  <si>
    <t xml:space="preserve">Choco corn flakes - 5 grs </t>
  </si>
  <si>
    <t xml:space="preserve">Choco Krispies - 15 grs </t>
  </si>
  <si>
    <t xml:space="preserve">Choco Krispies, barrita de cereales y leche - 1 u </t>
  </si>
  <si>
    <t xml:space="preserve">Choco Smacks - 15 grs </t>
  </si>
  <si>
    <t xml:space="preserve">Chocos - 15 grs </t>
  </si>
  <si>
    <t xml:space="preserve">Chombos - 15 grs </t>
  </si>
  <si>
    <t xml:space="preserve">Extra, musli con frutas - 20 grs </t>
  </si>
  <si>
    <t xml:space="preserve">Extra, musli chocolate y avellanas - 20 grs </t>
  </si>
  <si>
    <t xml:space="preserve">Farm House, musli - 20 grs </t>
  </si>
  <si>
    <t xml:space="preserve">Frosties - 15 grs </t>
  </si>
  <si>
    <t xml:space="preserve">Honey Loops - 15 grs </t>
  </si>
  <si>
    <t xml:space="preserve">Miel pops - 15 grs </t>
  </si>
  <si>
    <t xml:space="preserve">Optima capricho de frutos secos - 20 grs </t>
  </si>
  <si>
    <t>Optima fruit y fibra - 20 grs</t>
  </si>
  <si>
    <t xml:space="preserve">Optima mil y un sabores - 20 grs </t>
  </si>
  <si>
    <t xml:space="preserve">Pokemon - 15 grs </t>
  </si>
  <si>
    <t xml:space="preserve">Rice Krispies - 15 grs </t>
  </si>
  <si>
    <t xml:space="preserve">Smacks, barrita de cereales y leche - 1 u </t>
  </si>
  <si>
    <t xml:space="preserve">Smacks, trigo inflado - 15 grs </t>
  </si>
  <si>
    <t xml:space="preserve">Special K - 10 grs </t>
  </si>
  <si>
    <t xml:space="preserve">Special K, frutas rojas - 10 grs </t>
  </si>
  <si>
    <t xml:space="preserve">Splitz fibra - 10 grs </t>
  </si>
  <si>
    <t xml:space="preserve">Choco-Selva - 15 grs </t>
  </si>
  <si>
    <t xml:space="preserve">Fruta y Fibra - 15  </t>
  </si>
  <si>
    <t xml:space="preserve">Ipon - 15 grs </t>
  </si>
  <si>
    <t xml:space="preserve">Sugar C - 15 grs </t>
  </si>
  <si>
    <t xml:space="preserve">Trogloditos - 15 grs </t>
  </si>
  <si>
    <t xml:space="preserve">Cheerios - 20 grs </t>
  </si>
  <si>
    <t xml:space="preserve">Chocapic - 20 grs </t>
  </si>
  <si>
    <t xml:space="preserve">Crunch cereales - 20 grs </t>
  </si>
  <si>
    <t xml:space="preserve">Estrellitas - 20 grs </t>
  </si>
  <si>
    <t xml:space="preserve">Fitness - 10 grs </t>
  </si>
  <si>
    <t xml:space="preserve">Fitness &amp; Fruits - 20 grs </t>
  </si>
  <si>
    <t xml:space="preserve">Fibre 1 - 10 grs </t>
  </si>
  <si>
    <t xml:space="preserve">Golden Grahams - 20 grs </t>
  </si>
  <si>
    <t xml:space="preserve">Nesquik cereales - 20 grs </t>
  </si>
  <si>
    <t xml:space="preserve">Cereal Plus cereales - 20 grs </t>
  </si>
  <si>
    <t xml:space="preserve">Cereal Plus cereales con cacao - 20 grs </t>
  </si>
  <si>
    <t xml:space="preserve">Cereal Plus naranja y plátano - 20 grs </t>
  </si>
  <si>
    <t xml:space="preserve">Muesly avellanas, barrita de cereales - 1 u </t>
  </si>
  <si>
    <t xml:space="preserve">Muesly coco, barrita de cereales - 1 u </t>
  </si>
  <si>
    <t>Muesly cramberries, barrita de cereales - 1 u</t>
  </si>
  <si>
    <t xml:space="preserve">Muesly chocolate, barrita de cereales - 1 u </t>
  </si>
  <si>
    <t xml:space="preserve">Muesly naranja, barrita de cereales - 1 u </t>
  </si>
  <si>
    <t xml:space="preserve">Muesly plátano, barrita de cereales - 1 u </t>
  </si>
  <si>
    <t>VIRGINIAS</t>
  </si>
  <si>
    <t xml:space="preserve">Mix Choc, barrita de arroz tostado con chocolate - 1 u (40 grs) </t>
  </si>
  <si>
    <t>CHARCUTERIA</t>
  </si>
  <si>
    <t>APIS</t>
  </si>
  <si>
    <t xml:space="preserve">Magro de cerdo en lata - 50 grs </t>
  </si>
  <si>
    <t>CAMPOFRÍO</t>
  </si>
  <si>
    <t xml:space="preserve">Bratwurst - 1 u </t>
  </si>
  <si>
    <t xml:space="preserve">Chopped Beef - 50 grs </t>
  </si>
  <si>
    <t xml:space="preserve">Chopped de pavo, libre de grasa - 50 grs </t>
  </si>
  <si>
    <t xml:space="preserve">Chopped pork - 50 grs </t>
  </si>
  <si>
    <t xml:space="preserve">Jamón de pavo, libre de grasa - 50 grs </t>
  </si>
  <si>
    <t xml:space="preserve">Jamongus - 1 u (40 grs) </t>
  </si>
  <si>
    <t xml:space="preserve">Kuchenwurst estilo casero - 1 u (87 grs) </t>
  </si>
  <si>
    <t xml:space="preserve">Mortadela Siciliana - 50 grs </t>
  </si>
  <si>
    <t xml:space="preserve">Parmesan, salchichas con queso - 1 u (40 grs) </t>
  </si>
  <si>
    <t xml:space="preserve">Pavofrío, salchichas de pavo - 1 u (40 grs) </t>
  </si>
  <si>
    <t xml:space="preserve">Pechuga de pavo, libre de grasa - 60 grs </t>
  </si>
  <si>
    <t xml:space="preserve">Pollofrío, pechuga suprema de pollo - 60 grs </t>
  </si>
  <si>
    <t xml:space="preserve">Pollofrío, trufado de pollo - 50 grs </t>
  </si>
  <si>
    <t xml:space="preserve">Saníssimo, jamón cocido extra, libre de grasa - 50 grs </t>
  </si>
  <si>
    <t xml:space="preserve">Saníssimo, pastel de pavo - 50 grs </t>
  </si>
  <si>
    <t xml:space="preserve">Saníssimo, pechuga de pavo - 60 grs </t>
  </si>
  <si>
    <t xml:space="preserve">Saníssimo, salchichas con queso de Burgos, 1 u (87 grs) </t>
  </si>
  <si>
    <t xml:space="preserve">Viena, 1 u (40 grs) </t>
  </si>
  <si>
    <t xml:space="preserve">Vienner de pavo - 1 u (87 grs) </t>
  </si>
  <si>
    <t>CASADEMONT</t>
  </si>
  <si>
    <t xml:space="preserve">Jamón cocido "Natura" - 50 grs </t>
  </si>
  <si>
    <t xml:space="preserve">Jamón cocido "Reserva de familia" - 50 grs </t>
  </si>
  <si>
    <t xml:space="preserve">Jamón cocido "Meloso" - 50 grs </t>
  </si>
  <si>
    <t>postre lácteo pasteurizado sabor frutas (Pascual)</t>
  </si>
  <si>
    <t>queso fresco 60% MG</t>
  </si>
  <si>
    <t>Salchicha frankfurt baja en grasa</t>
  </si>
  <si>
    <t>leche evaporada Ideal</t>
  </si>
  <si>
    <t>(*)   Este archivo ha sido creado por Mónica para las "wachiwachi" del foro de Regímenes y Dietética de enFemenino.com, y revisado y ampliado por Margarita (Iolusia)</t>
  </si>
  <si>
    <t>ALIMENTO</t>
  </si>
  <si>
    <t>TAMAÑO O PORCIÓN</t>
  </si>
  <si>
    <t>PUNTOS</t>
  </si>
  <si>
    <t>TIPO DE ALIMENTO</t>
  </si>
  <si>
    <t>Ajoblanco</t>
  </si>
  <si>
    <t>Alas de pollo al ajillo</t>
  </si>
  <si>
    <t>Alcachofas al horno</t>
  </si>
  <si>
    <t>Almejas al horno</t>
  </si>
  <si>
    <t>bollo de leche (de panadería)</t>
  </si>
  <si>
    <t>50 grs (1unidad)</t>
  </si>
  <si>
    <t>brioche (envasado)</t>
  </si>
  <si>
    <t>brioche (de panadería)</t>
  </si>
  <si>
    <t>buñuelos</t>
  </si>
  <si>
    <t>25 grs (unidad)</t>
  </si>
  <si>
    <t>1 unidad (20grs)</t>
  </si>
  <si>
    <t>50 g</t>
  </si>
  <si>
    <t>huevas de anchoa</t>
  </si>
  <si>
    <t>huevas de arenque</t>
  </si>
  <si>
    <t>huevas de langosta</t>
  </si>
  <si>
    <t>jurel</t>
  </si>
  <si>
    <t>langosta</t>
  </si>
  <si>
    <t>langostinos</t>
  </si>
  <si>
    <t>100 grs (4u) (sin caparazón)</t>
  </si>
  <si>
    <t>300 grs (15 u) (sin concha)</t>
  </si>
  <si>
    <t>ostras</t>
  </si>
  <si>
    <t>120 grs (6 medianas) (sin concha)</t>
  </si>
  <si>
    <t>70 grs (4u)</t>
  </si>
  <si>
    <t>Percebes</t>
  </si>
  <si>
    <t>Pez espada</t>
  </si>
  <si>
    <t>rape</t>
  </si>
  <si>
    <t>raya</t>
  </si>
  <si>
    <t>rodaballo</t>
  </si>
  <si>
    <t>Salmonete</t>
  </si>
  <si>
    <t>120 grs (3u)</t>
  </si>
  <si>
    <t>Sopa de bogavante</t>
  </si>
  <si>
    <t>200 ml (1 plato)</t>
  </si>
  <si>
    <t>Sopa de cangrejo</t>
  </si>
  <si>
    <t>Trucha ahumada</t>
  </si>
  <si>
    <t>vieiras</t>
  </si>
  <si>
    <t>100 grs (5-6 u) (sin concha)</t>
  </si>
  <si>
    <t>vinagreta ligera</t>
  </si>
  <si>
    <t>Vino</t>
  </si>
  <si>
    <t>125 ml (1 copa)</t>
  </si>
  <si>
    <t>Vino moscatel</t>
  </si>
  <si>
    <t>Sardinas en aceite de oliva al limón 50 gr.</t>
  </si>
  <si>
    <t xml:space="preserve">Sardinas en escabeche 50 gr. </t>
  </si>
  <si>
    <t>Madalena envasada (cuadrada y valenciana)</t>
  </si>
  <si>
    <t>merengue</t>
  </si>
  <si>
    <t>Napolitana envasada</t>
  </si>
  <si>
    <t>Napolitana de panadería</t>
  </si>
  <si>
    <t>1 unidad (40 grs)</t>
  </si>
  <si>
    <t>Pastas secas (de té)</t>
  </si>
  <si>
    <t>1 porción (35 grs)</t>
  </si>
  <si>
    <r>
      <t>9.</t>
    </r>
    <r>
      <rPr>
        <sz val="7"/>
        <rFont val="Times New Roman"/>
        <family val="1"/>
      </rPr>
      <t xml:space="preserve">      </t>
    </r>
    <r>
      <rPr>
        <sz val="12"/>
        <rFont val="Times New Roman"/>
        <family val="1"/>
      </rPr>
      <t>El programa va calculando los Points diarios usados por comidas y modificando el total diario consumido (casilla "Points Usados Hoy") y los Points diarios sobrantes (casilla "Points Restantes"), tanto en las Hojas Diarias como en la Hoja Resumen.</t>
    </r>
  </si>
  <si>
    <r>
      <t>5.</t>
    </r>
    <r>
      <rPr>
        <sz val="7"/>
        <rFont val="Times New Roman"/>
        <family val="1"/>
      </rPr>
      <t xml:space="preserve">      </t>
    </r>
    <r>
      <rPr>
        <sz val="12"/>
        <rFont val="Times New Roman"/>
        <family val="1"/>
      </rPr>
      <t>Si sabes los Points de un alimento, sin necesidad de calcularlos, introdúcelos (según las porciones que hayas utilizado) en la columna H. En el ejemplo de los cornflakes, deberás poner 4, ya que comes 30 grs y los cornflakes puntúan 2 puntos por cada 15 grs.</t>
    </r>
  </si>
  <si>
    <r>
      <t>6.</t>
    </r>
    <r>
      <rPr>
        <sz val="7"/>
        <rFont val="Times New Roman"/>
        <family val="1"/>
      </rPr>
      <t xml:space="preserve">      </t>
    </r>
    <r>
      <rPr>
        <sz val="12"/>
        <rFont val="Times New Roman"/>
        <family val="1"/>
      </rPr>
      <t>Si se trata de un alimento envasado que no aparece en los listados, pero su envase incluye la información nutrcional, ya sea por unidad o por 100 grs, introduce las cantidades de calorías, grasas y fibra de la etiqueta en las columnas D, E y F. *** Recuerda que lo máximo permitido para fibra es 4 (si el alimento tiene menos de 4 grs de fibra por cada 100grs, introduce la cantidad correcta; si tiene más de 4 grs, introduce 4)</t>
    </r>
  </si>
  <si>
    <t>7.   En este caso, ten en cuenta si estás poniendo calorías, grasas y fibra por unidad (por ejemplo los yogures) o por 100 grs. Si es por unidad, 1 se convierte en el Tamaño (columna B) y a ese tamaño te tendrás que referir en la columna C (Cantidad). Si es por 100 grs y no vas a comer los 100 grs exactos, tendrás que calcular la cantidad. Lo verás mejor con un ejemplo: Has comprado Sanjacobos (cada 100 grs- 177 Kcal y 3,4 grs de grasa) van 4 en un paquete de 320 grs o sea que cada uno pesa 80 grs. Si te comes uno, la cantidad es 0,8 (porque 80 grs referido a 100grs es igual que 0,8 referido a 1). Si te fueras a comer dos, que serían 160 grs, la cantidad sería 1,6. Si te comes tres, o sea 240 grs, la cantidad sería 2,4 ... ¿Sencillo, verdad?</t>
  </si>
  <si>
    <t>Introduce tu peso actual (kg) y los minutos de ejercicio en el nivel adecuado</t>
  </si>
  <si>
    <t>Pan negro</t>
  </si>
  <si>
    <t>Pipas tostadas y saladas</t>
  </si>
  <si>
    <t>Kit-Kat</t>
  </si>
  <si>
    <t>Petit Suisse Chocolate</t>
  </si>
  <si>
    <t>1/4 (unos 150g deshuesado)</t>
  </si>
  <si>
    <t>1/8 - 80 gr deshuesado ( 1 muslo)</t>
  </si>
  <si>
    <t>queso rallado *</t>
  </si>
  <si>
    <t>Flan (preparado Royal)</t>
  </si>
  <si>
    <t>Caramelo líquido</t>
  </si>
  <si>
    <r>
      <t>Determinación del nivel de intensidad:</t>
    </r>
    <r>
      <rPr>
        <sz val="9"/>
        <rFont val="Times New Roman"/>
        <family val="1"/>
      </rPr>
      <t xml:space="preserve">
Suave - Actividades ligeras, que no hacen que sudes. Puedes hablar y cantar mientras haces el ejercicio. Ejemplos: estiramientos o caminar a un ritmo pausado.
Moderado – Actividades que te hacen sudar después de 10 minutos de ejercicio continuo. Respiras más a menudo y más profundo.Puedes hablar pero no cantar mientras haces el ejercicio. Ejemplos: caminar rápido o ir en bicicleta.                                                                                                                                                                                                                                                                                                                          Intenso  – Actividades que hacen sudar a los pocos minutos de comenzar el ejercicio. Tu respiración es más rápida y profunda. Puedes hablar brevemente pero no mantener una conversación larga. Ejemplos: jogging, correr rápido, natación, etc. 
</t>
    </r>
  </si>
  <si>
    <t>1) Pon un 1 en cada cuadro cuando</t>
  </si>
  <si>
    <t xml:space="preserve">hayas tomado uno de cada. (1 vaso de </t>
  </si>
  <si>
    <t>para comenzar una nueva semana</t>
  </si>
  <si>
    <t>2) Pulsa sobre el botón "Borrado de datos"</t>
  </si>
  <si>
    <t>2.   No cambies el nombre de las hojas de los días de la semana ni la de Resumen. Eso incluye no acortar el nombre a lun, mar, etc. Si lo haces, el programa no encontrará los datos en el lugar que tenía previsto y dejará de funcionar correctamente.</t>
  </si>
  <si>
    <t>Croissant</t>
  </si>
  <si>
    <t>Miércoles - Cálculo de Points</t>
  </si>
  <si>
    <t>Jueves - Cálculo de Points</t>
  </si>
  <si>
    <t>Viernes - Cálculo de Points</t>
  </si>
  <si>
    <t>Sábado - Cálculo de Points</t>
  </si>
  <si>
    <t>Domingo - Cálculo de Points</t>
  </si>
  <si>
    <t>F/V</t>
  </si>
  <si>
    <t>Sábado</t>
  </si>
  <si>
    <t>Leche</t>
  </si>
  <si>
    <t>Agua</t>
  </si>
  <si>
    <t>Instructiones:</t>
  </si>
  <si>
    <t>leche, agua, 1 pieza de fruta/verdura)</t>
  </si>
  <si>
    <t>Restantes</t>
  </si>
  <si>
    <t>Points</t>
  </si>
  <si>
    <t>Calculadora de Bono Points</t>
  </si>
  <si>
    <t>Nivel de Intensidad del Ejercicio</t>
  </si>
  <si>
    <t>Minutos</t>
  </si>
  <si>
    <t>Suave</t>
  </si>
  <si>
    <t>Moderado</t>
  </si>
  <si>
    <t>Intenso</t>
  </si>
  <si>
    <t>Instrucciones del  Diario y Calculadora de Points:</t>
  </si>
  <si>
    <t>Hoja "Resumen"</t>
  </si>
  <si>
    <t>Hojas diarias</t>
  </si>
  <si>
    <t>galleta tosta rica chocoguay</t>
  </si>
  <si>
    <t>repostería</t>
  </si>
  <si>
    <t>Madalena grande</t>
  </si>
  <si>
    <t>1 (40grs)</t>
  </si>
  <si>
    <t>1 (25 grs)</t>
  </si>
  <si>
    <t>Aceitunas negras (cacereñas)</t>
  </si>
  <si>
    <t xml:space="preserve">Aceitunas (manzanilla) rellenas de anchoa </t>
  </si>
  <si>
    <t>3 unidades (15grs)</t>
  </si>
  <si>
    <t>Aceitunas manzanilla sin hueso *</t>
  </si>
  <si>
    <t>6 unidades</t>
  </si>
  <si>
    <t>* Aceitunas manzanilla sin hueso</t>
  </si>
  <si>
    <t>alioli casero</t>
  </si>
  <si>
    <t>all i oli envasado</t>
  </si>
  <si>
    <t>guacamole</t>
  </si>
  <si>
    <t>salsa al pesto, envasada</t>
  </si>
  <si>
    <t>salsa bearnesa</t>
  </si>
  <si>
    <t>salsa boloñesa envasada</t>
  </si>
  <si>
    <t>salsa bourguignonne</t>
  </si>
  <si>
    <t>salsa carbonara envasada</t>
  </si>
  <si>
    <t xml:space="preserve">salsa de ajo </t>
  </si>
  <si>
    <t>salsa de chili</t>
  </si>
  <si>
    <t>salsa de yogur envasada</t>
  </si>
  <si>
    <t>salsa holandesa</t>
  </si>
  <si>
    <t>salsa jalapeña envasada</t>
  </si>
  <si>
    <t>salsa mil islas envasada</t>
  </si>
  <si>
    <t>salsa mornay</t>
  </si>
  <si>
    <t>salsa napolitana envasada</t>
  </si>
  <si>
    <t>salsa para barbacoa</t>
  </si>
  <si>
    <t>salsa Perrins</t>
  </si>
  <si>
    <t>salsa piamontesa envasada</t>
  </si>
  <si>
    <t>salsa queso azul envasada</t>
  </si>
  <si>
    <t>salsa romesco</t>
  </si>
  <si>
    <t>salsa siciliana envasada</t>
  </si>
  <si>
    <t>salsa tártara</t>
  </si>
  <si>
    <t>salsa verde</t>
  </si>
  <si>
    <t>sofrito casero</t>
  </si>
  <si>
    <t>sofrito de tomate tipo casero envasado</t>
  </si>
  <si>
    <t>acedera</t>
  </si>
  <si>
    <t>acelgas</t>
  </si>
  <si>
    <t>achicoria</t>
  </si>
  <si>
    <t>ajetes</t>
  </si>
  <si>
    <t>alfalfa germinada</t>
  </si>
  <si>
    <t>apio</t>
  </si>
  <si>
    <t>apio nabo</t>
  </si>
  <si>
    <t>berenjenas</t>
  </si>
  <si>
    <t>berros</t>
  </si>
  <si>
    <t>borraja</t>
  </si>
  <si>
    <t>brócoli</t>
  </si>
  <si>
    <t>champiñones</t>
  </si>
  <si>
    <t>chirivía</t>
  </si>
  <si>
    <t>calabacín</t>
  </si>
  <si>
    <t>calabaza</t>
  </si>
  <si>
    <t>canónigo</t>
  </si>
  <si>
    <t>caña de bambú</t>
  </si>
  <si>
    <t>cardo</t>
  </si>
  <si>
    <t>cebolla</t>
  </si>
  <si>
    <t>chalotes</t>
  </si>
  <si>
    <t>choucrute</t>
  </si>
  <si>
    <t>col (de cualquier tipo)</t>
  </si>
  <si>
    <t>coles de bruselas</t>
  </si>
  <si>
    <t>coliflor</t>
  </si>
  <si>
    <t>cogollos de Tudela</t>
  </si>
  <si>
    <t>endibias</t>
  </si>
  <si>
    <t>escarola</t>
  </si>
  <si>
    <t>leche desnatada 0,3% MG</t>
  </si>
  <si>
    <t>250 ml (1vaso gr)</t>
  </si>
  <si>
    <t>Pop Corn (palomitas) sin grasa ni azúcar</t>
  </si>
  <si>
    <t>Pan sueco</t>
  </si>
  <si>
    <t>Sin límite (en un mismo menú)</t>
  </si>
  <si>
    <t>queso fresco ligero 30% MG, natural o finas hierbas</t>
  </si>
  <si>
    <t>Sopa de verduras instantánea</t>
  </si>
  <si>
    <t>1 u (8grs)</t>
  </si>
  <si>
    <t>zumo de verduras</t>
  </si>
  <si>
    <t>Espárragos (trigueros y de lata)</t>
  </si>
  <si>
    <t>espinacas</t>
  </si>
  <si>
    <t>hinojos</t>
  </si>
  <si>
    <t>judías verdes</t>
  </si>
  <si>
    <t>lechuga (cualquier tipo)</t>
  </si>
  <si>
    <t>lombarda</t>
  </si>
  <si>
    <t>nabos</t>
  </si>
  <si>
    <t>palmito</t>
  </si>
  <si>
    <t>pepino</t>
  </si>
  <si>
    <t>pimientos</t>
  </si>
  <si>
    <t>puerros</t>
  </si>
  <si>
    <t>rábano blanco</t>
  </si>
  <si>
    <t>remolacha</t>
  </si>
  <si>
    <t>repollo</t>
  </si>
  <si>
    <t>setas (cualquier variedad)</t>
  </si>
  <si>
    <t>soja juliana</t>
  </si>
  <si>
    <t>tirabeques</t>
  </si>
  <si>
    <t>Tomate natural triturado (enlatado)</t>
  </si>
  <si>
    <t>tomates</t>
  </si>
  <si>
    <t>yuca</t>
  </si>
  <si>
    <t>zanahorias</t>
  </si>
  <si>
    <t>4 unidades (15 grs)</t>
  </si>
  <si>
    <t>2 unidades (10grs)</t>
  </si>
  <si>
    <t>1Cd (10 grs)</t>
  </si>
  <si>
    <t>Nesquik instantáneo</t>
  </si>
  <si>
    <t>Bacalao a la llauna</t>
  </si>
  <si>
    <t>Brocheta de pollo en adobo</t>
  </si>
  <si>
    <t>Buey estofado</t>
  </si>
  <si>
    <t>Buñuelos de bacalao</t>
  </si>
  <si>
    <t>Butifarra con judías</t>
  </si>
  <si>
    <t>Calamares a la plancha</t>
  </si>
  <si>
    <t>Caldereta de langosta</t>
  </si>
  <si>
    <t>Canelones</t>
  </si>
  <si>
    <t>Canelones de espinacas</t>
  </si>
  <si>
    <t>Canelones de marisco</t>
  </si>
  <si>
    <t>Carpaccio de buey con parmesano</t>
  </si>
  <si>
    <t>Carpaccio de salmón</t>
  </si>
  <si>
    <t>Codornices salteadas</t>
  </si>
  <si>
    <t>Conejo a la plancha</t>
  </si>
  <si>
    <t>Congrio con patatas y almejas</t>
  </si>
  <si>
    <t>Cordero al tomillo</t>
  </si>
  <si>
    <t>Ensalada a la catalana (embutido)</t>
  </si>
  <si>
    <t>Ensalada de coliflor</t>
  </si>
  <si>
    <t>Ensalada variada (sin aliñar)</t>
  </si>
  <si>
    <t>Espárragos con mayonesa</t>
  </si>
  <si>
    <t>Escudella barreixada</t>
  </si>
  <si>
    <t>Espinacas a la catalana (con pasas y piñones)</t>
  </si>
  <si>
    <t>Esqueixada de bacalao</t>
  </si>
  <si>
    <t>Estofado de rabo de vaca</t>
  </si>
  <si>
    <t>Estofado de ternera con patatas</t>
  </si>
  <si>
    <t>Fideuá</t>
  </si>
  <si>
    <t>Fruta del tiempo</t>
  </si>
  <si>
    <t>Garbanzos con tropiezos</t>
  </si>
  <si>
    <t>Guisantes y patatas con zanahoria</t>
  </si>
  <si>
    <t>Helado (3 bolas)</t>
  </si>
  <si>
    <t>Hígado con ajo y perejil</t>
  </si>
  <si>
    <t>Hígado encebollado</t>
  </si>
  <si>
    <t>Lengua de ternera en salsa</t>
  </si>
  <si>
    <t>Lenguado a la meuniere</t>
  </si>
  <si>
    <t>Marmitako de bonito</t>
  </si>
  <si>
    <t>Merluza a la plancha</t>
  </si>
  <si>
    <t>Mero en papillote</t>
  </si>
  <si>
    <t>Patatas bravas (una tapa)</t>
  </si>
  <si>
    <t>Patatas en salsa verde con almejas</t>
  </si>
  <si>
    <t>Pimientos del Piquillo con brandada</t>
  </si>
  <si>
    <t>Piperrada a la vaca</t>
  </si>
  <si>
    <t>Pollo con piña</t>
  </si>
  <si>
    <t>Rape con langostinos y alcachofas</t>
  </si>
  <si>
    <t>Revuelto de espárragos trigueros</t>
  </si>
  <si>
    <t>Rodaballo al horno</t>
  </si>
  <si>
    <t>Setas a la mostaza o al ajillo</t>
  </si>
  <si>
    <t>Sopa de cebolla</t>
  </si>
  <si>
    <t>Tronco de verano (pastel de patata)</t>
  </si>
  <si>
    <t>Truchas estilo Pirineo</t>
  </si>
  <si>
    <t>Verduras con patatas (sin aceite)</t>
  </si>
  <si>
    <t>Yogur natural desnatado</t>
  </si>
  <si>
    <t>Ensalada mediterránea</t>
  </si>
  <si>
    <t>Pastel de manzana, 80 grs</t>
  </si>
  <si>
    <t>Patatas fritas, ración grande</t>
  </si>
  <si>
    <t>Patatas fritas, ración mediana</t>
  </si>
  <si>
    <t>Patatas fritas, ración pequeña</t>
  </si>
  <si>
    <t>Salsa agridulce, 1 ración (25 grs)</t>
  </si>
  <si>
    <t>Salsa barbacoa, 1 ración (25 grs)</t>
  </si>
  <si>
    <t>Salsa curry, 1 ración (25 grs)</t>
  </si>
  <si>
    <t>Salsa finas hierbas, 1 ración (75 grs)</t>
  </si>
  <si>
    <t>Salsa rosa, 1 ración (75 grs)</t>
  </si>
  <si>
    <t>Salsa queso azul, 1 ración (75 grs)</t>
  </si>
  <si>
    <t>Salsa vinagreta, 1 ración (75 grs)</t>
  </si>
  <si>
    <t>Tarta de chocolate, 80 grs</t>
  </si>
  <si>
    <t>Batido de plátano</t>
  </si>
  <si>
    <t>Big King</t>
  </si>
  <si>
    <t>85 grs</t>
  </si>
  <si>
    <t>Obleas para helado</t>
  </si>
  <si>
    <t>35 grs (20 unidades)</t>
  </si>
  <si>
    <t>2 obleas</t>
  </si>
  <si>
    <t>Aceitunas arbequinas</t>
  </si>
  <si>
    <t>Aceitunas verdes *</t>
  </si>
  <si>
    <t>* Aceitunas verdes</t>
  </si>
  <si>
    <t>10 grs (2 puñados)</t>
  </si>
  <si>
    <t>ayudas culinarias</t>
  </si>
  <si>
    <t>* Azúcar</t>
  </si>
  <si>
    <r>
      <t>3.</t>
    </r>
    <r>
      <rPr>
        <sz val="7"/>
        <rFont val="Times New Roman"/>
        <family val="1"/>
      </rPr>
      <t xml:space="preserve">      </t>
    </r>
    <r>
      <rPr>
        <sz val="12"/>
        <rFont val="Times New Roman"/>
        <family val="1"/>
      </rPr>
      <t>Al arrancar el archivo, cuando te aparezca el mensaje de "aviso de macros" acepta *Habilitar Macros*: Las hojas contienen tres macros. Una macro es una serie de comandos y de instrucciones que se agrupan juntos como un solo comando para realizar una tarea automáticamente. En lugar de realizar manualmente una serie de pasos que desperdician tiempo como las acciones repetitivas, se puede crear una sola macro que las realice. En estas hojas las las macros son utilizadas por los botones de "Borrado de Datos". No contienen ningún virus. Si inhabilitas las macros cuando se arranca la hoja de excel, los botones no trabajarán.</t>
    </r>
  </si>
  <si>
    <t xml:space="preserve">4.   Adelántate a los acontecimientos: si tienes previsto un menú especial para un día determinado de la semana... digamos, que el sábado vas a cenar con la familia a una pizzería... incluye ya los alimentos y puntos en ese día. Así sabrás con antelación cuánto necesitas "ahorrar" y al finalizar cada día podrás ver en la Hoja Resumen si vas bien para "no pasarte". * Cuando incluyes alimentos en un día que no ha llegado, excel entiende que en los días intermedios no has consumido nada ¡¡¡!!! por eso en la Hoja Resumen pueden aparecer un montón de "puntos restantes" para ese día. No te creas que es un error, se irá corrigiendo conforme vayas incluyendo nuevos datos. Para tus cálculos, sólo fíjate en los "restantes" hasta el día en que estás y en los "usados" del día en que vas a hacer el exceso. </t>
  </si>
  <si>
    <t>queso ligero para untar</t>
  </si>
  <si>
    <t>1Cd</t>
  </si>
  <si>
    <t>Queso manchego</t>
  </si>
  <si>
    <t>Queso Mascarpone</t>
  </si>
  <si>
    <t>queso parmesano</t>
  </si>
  <si>
    <t>Queso Villalón</t>
  </si>
  <si>
    <t>Ralladuras de limón o naranja</t>
  </si>
  <si>
    <t>Ravioli frescos</t>
  </si>
  <si>
    <t>Refrescos de cola</t>
  </si>
  <si>
    <t>300 ml (1 lata)</t>
  </si>
  <si>
    <t>Requesón</t>
  </si>
  <si>
    <t>Ron</t>
  </si>
  <si>
    <t>Sal</t>
  </si>
  <si>
    <t>Salami</t>
  </si>
  <si>
    <t>Salchicha de cerdo</t>
  </si>
  <si>
    <t>120 gr (1 grande)</t>
  </si>
  <si>
    <t>Salchicha de pavo</t>
  </si>
  <si>
    <t>40 gr (1 unidad)</t>
  </si>
  <si>
    <t>Salchicha de pollo</t>
  </si>
  <si>
    <t>30 gr (1 unidad)</t>
  </si>
  <si>
    <t>salchicha viena</t>
  </si>
  <si>
    <t>45 grs</t>
  </si>
  <si>
    <t>Salchichón</t>
  </si>
  <si>
    <t>Salmón ahumado</t>
  </si>
  <si>
    <t>Salmón fresco</t>
  </si>
  <si>
    <t>Salsa brava</t>
  </si>
  <si>
    <t>Salsa coktail</t>
  </si>
  <si>
    <t>Salsa de soja</t>
  </si>
  <si>
    <t>Salsa de tomate</t>
  </si>
  <si>
    <t>Sangría</t>
  </si>
  <si>
    <t>Sardinas en escabeche</t>
  </si>
  <si>
    <t>Sardinas en tomate</t>
  </si>
  <si>
    <t>Alimentos</t>
  </si>
  <si>
    <t>6 x 50 grs</t>
  </si>
  <si>
    <t>450 grs</t>
  </si>
  <si>
    <t>100 g</t>
  </si>
  <si>
    <t>Salteado de patatas, bacon, tortilla (cong)</t>
  </si>
  <si>
    <t>500grs</t>
  </si>
  <si>
    <t>4 x 80 grs</t>
  </si>
  <si>
    <t>lata</t>
  </si>
  <si>
    <t>paquete</t>
  </si>
  <si>
    <t>batido</t>
  </si>
  <si>
    <t>bolsa</t>
  </si>
  <si>
    <t>tarrina</t>
  </si>
  <si>
    <t>pieza</t>
  </si>
  <si>
    <t>300 grs</t>
  </si>
  <si>
    <t>Tronkitos de mar</t>
  </si>
  <si>
    <t>10 x 15 grs</t>
  </si>
  <si>
    <t>350 grs (12)</t>
  </si>
  <si>
    <t>6 x 40 grs</t>
  </si>
  <si>
    <t>400 grs</t>
  </si>
  <si>
    <t>medida base</t>
  </si>
  <si>
    <t>600 grs (19+2tapas)</t>
  </si>
  <si>
    <t>rebanada</t>
  </si>
  <si>
    <t>380 grs</t>
  </si>
  <si>
    <t>cucharita</t>
  </si>
  <si>
    <t>375 grs</t>
  </si>
  <si>
    <t>Cous-cous Carret</t>
  </si>
  <si>
    <t>500 grs</t>
  </si>
  <si>
    <t>Neto 157g - Escurrido 130g</t>
  </si>
  <si>
    <t>Queso cottage Fioccolat</t>
  </si>
  <si>
    <t>Salad Cream Hellmann's</t>
  </si>
  <si>
    <t>Total</t>
  </si>
  <si>
    <t>Peso (kg)</t>
  </si>
  <si>
    <t>Lunes</t>
  </si>
  <si>
    <t>Martes</t>
  </si>
  <si>
    <t>Miércoles</t>
  </si>
  <si>
    <t>Jueves</t>
  </si>
  <si>
    <t>Viernes</t>
  </si>
  <si>
    <t>Domingo</t>
  </si>
  <si>
    <t>Lunes - Cálculo de Points</t>
  </si>
  <si>
    <t>Bono Points ==&gt;</t>
  </si>
  <si>
    <t>Desayuno ==&gt;</t>
  </si>
  <si>
    <t>Comida ==&gt;</t>
  </si>
  <si>
    <t>Cena ==&gt;</t>
  </si>
  <si>
    <t>Points Usados Hoy ==&gt;</t>
  </si>
  <si>
    <t>Points Diarios Permitidos ==&gt;</t>
  </si>
  <si>
    <t>Points Restantes ==&gt;</t>
  </si>
  <si>
    <t>Mc donut de azúcar</t>
  </si>
  <si>
    <t>Mc donut de chocolate</t>
  </si>
  <si>
    <t>Mc Chicken</t>
  </si>
  <si>
    <t>cantidad</t>
  </si>
  <si>
    <t>medida para cálculo</t>
  </si>
  <si>
    <t>Atún en aceite Hacendado</t>
  </si>
  <si>
    <t>Atún al natural Hacendado</t>
  </si>
  <si>
    <t>Batido de cacao Hacendado</t>
  </si>
  <si>
    <t>Bróculi (congelado) Hacendado</t>
  </si>
  <si>
    <t>Ajo (congelado) Hacendado</t>
  </si>
  <si>
    <t>Caldo casero de pollo Gallina Blanca</t>
  </si>
  <si>
    <t>Cereales Chocapic Nestlé</t>
  </si>
  <si>
    <t>Cereales Special K Nestlé</t>
  </si>
  <si>
    <t>cola light sin cafeína Hacendado</t>
  </si>
  <si>
    <t>Ensalada californiana Hacendado</t>
  </si>
  <si>
    <t>Ensalada milanesa Hacendado</t>
  </si>
  <si>
    <t>Espárragos gruesos (17/24 piezas) Hacendado</t>
  </si>
  <si>
    <t>Filetes de merluza tradicionales Pescanova</t>
  </si>
  <si>
    <t>gambas cocidas (camarones cong.) Hacendado</t>
  </si>
  <si>
    <t>habas (congeladas) Hacendado</t>
  </si>
  <si>
    <t>helado (Mini Super Sandwich) Hacendado</t>
  </si>
  <si>
    <t>helado Hacendado s/azúc Chocolate y Vainilla</t>
  </si>
  <si>
    <t>leche desnatada Hacendado</t>
  </si>
  <si>
    <t>leche entera Hacendado</t>
  </si>
  <si>
    <t>Ligeresa</t>
  </si>
  <si>
    <t>madalenas (valencianas) Hacendado</t>
  </si>
  <si>
    <t>margarina ligera Hacendado</t>
  </si>
  <si>
    <t>yogur batido sabor a frutas</t>
  </si>
  <si>
    <t>20 cl (1vaso)</t>
  </si>
  <si>
    <t>Yogur entero de frutas azucarado</t>
  </si>
  <si>
    <t>Yogur entero natural azucarado</t>
  </si>
  <si>
    <t>Yogur entero con frutas</t>
  </si>
  <si>
    <t>Yogur entero natural</t>
  </si>
  <si>
    <t>Yogur entero sabor frutas</t>
  </si>
  <si>
    <t>Yogur entero de vainilla</t>
  </si>
  <si>
    <t>postre lácteo natural desnatado (Pascual)</t>
  </si>
  <si>
    <t>postre lácteo pasteurizado con frutas (Pascual)</t>
  </si>
  <si>
    <t>postre lácteo pasteurizado con frutas cremoso</t>
  </si>
  <si>
    <t>Simón Life naranja 1 u (330 ml)</t>
  </si>
  <si>
    <t>SUNNY DELIGHT</t>
  </si>
  <si>
    <t>Sabor mango,200 ml</t>
  </si>
  <si>
    <t>Sabor fresa,200 ml</t>
  </si>
  <si>
    <t>California Style,200 ml</t>
  </si>
  <si>
    <t>Caribbean Style,200 ml</t>
  </si>
  <si>
    <t>Florida Style,200 ml</t>
  </si>
  <si>
    <t>MINUTE MAID</t>
  </si>
  <si>
    <t>Zumo de naranja y melocotón,200 ml</t>
  </si>
  <si>
    <t>zumo de piña,200 ml</t>
  </si>
  <si>
    <t>Zumosol</t>
  </si>
  <si>
    <t>Zumo de molocotón con manzana,200 ml</t>
  </si>
  <si>
    <t>Zumosol multifrutas,200 ml</t>
  </si>
  <si>
    <t>Zumosol frutas silvestres,200 ml</t>
  </si>
  <si>
    <t>Naranja con Vitamina C,200 ml</t>
  </si>
  <si>
    <t>Zumo de piña con uva,200 ml</t>
  </si>
  <si>
    <t>Sol Fil, zumo de naranja con leche,200 ml</t>
  </si>
  <si>
    <t>Zumo de piña 1 botella,200 ml</t>
  </si>
  <si>
    <t>Néctar de melocotón 1 botella,200 ml</t>
  </si>
  <si>
    <t>Zumo de tomate 1 botella,200 ml</t>
  </si>
  <si>
    <t>Bienestar A+C+E néctar de naranja, zanahoria, limón,200 ml</t>
  </si>
  <si>
    <t>Bienestar fiba manzana y kiwi,200 ml</t>
  </si>
  <si>
    <t>KRAFT</t>
  </si>
  <si>
    <t>Tang sabor limón,200 ml</t>
  </si>
  <si>
    <t>Tang sabor piña,200 ml</t>
  </si>
  <si>
    <t>Tang sabor naranja,200 ml</t>
  </si>
  <si>
    <t>BOLLERIA Y PASTELERÍA</t>
  </si>
  <si>
    <t>BOLLERÍA INDUSTRIAL</t>
  </si>
  <si>
    <t>BALCONI</t>
  </si>
  <si>
    <t>Tiramisú 1 ración(100g)</t>
  </si>
  <si>
    <t>Bimbocao,1u</t>
  </si>
  <si>
    <t>Bizcocho sabor chocolate, 1u</t>
  </si>
  <si>
    <t>Boer Cao, 1 u (14 gr)</t>
  </si>
  <si>
    <t>Boer coco surtido, 1 u (10 grs)</t>
  </si>
  <si>
    <t>Bony, 1 u</t>
  </si>
  <si>
    <t>Caña cabello de ángel, 1 u...(80 grs)</t>
  </si>
  <si>
    <t>Caña cabello de ángel sabor chocolate, 1 u (80 grs)</t>
  </si>
  <si>
    <t>Círculo rojo, bizcocho relleno de crema cacao, 1 u(38 grs)</t>
  </si>
  <si>
    <t>Círculo rojo, bizcocho de xoco relleno de crema,1 u (38 gr)</t>
  </si>
  <si>
    <t>Croissant, 1 u</t>
  </si>
  <si>
    <t>Cuates, 1 u (58 gr)</t>
  </si>
  <si>
    <t xml:space="preserve">Choco bony, 1 u (50 grs) </t>
  </si>
  <si>
    <t>Chocolatiers, 1 u</t>
  </si>
  <si>
    <t>Delicias, 1 u (40 grs)</t>
  </si>
  <si>
    <t>Magdalenas de horno, 1 u</t>
  </si>
  <si>
    <t>Medias noches, 1 u</t>
  </si>
  <si>
    <t>Palmera gigante de xoco, 1 u (110 grs)</t>
  </si>
  <si>
    <t>Palmera suprema, 1 u (60 grs)</t>
  </si>
  <si>
    <t>Palmera suprema sabor xoco, 1 u</t>
  </si>
  <si>
    <t>Pantera rosa, 1 u (55 grs)</t>
  </si>
  <si>
    <t>Pastel Choc &amp; roll, 1 u</t>
  </si>
  <si>
    <t>Pastel Konty, 1 u(70 grs)</t>
  </si>
  <si>
    <t>Pastel rollito, 1 u</t>
  </si>
  <si>
    <t>Sobao grande, 1 u</t>
  </si>
  <si>
    <t>Tigretón, 1 u</t>
  </si>
  <si>
    <t>Trencinas, 1 u (30grs)</t>
  </si>
  <si>
    <t>Tronchocos, 1 u (48 grs)</t>
  </si>
  <si>
    <t>Leche, 200 ml</t>
  </si>
  <si>
    <t>Licores dulces de frutas, 1 chupito, 30 ml</t>
  </si>
  <si>
    <t>Manhattan, 100 ml</t>
  </si>
  <si>
    <t>Martini, 120 ml</t>
  </si>
  <si>
    <t>Piña colada, 60 ml</t>
  </si>
  <si>
    <t>Ponche, 60 ml</t>
  </si>
  <si>
    <t>Red Bull, 250 ml</t>
  </si>
  <si>
    <t>Refresco de frutas con azúcar, 200 ml</t>
  </si>
  <si>
    <t>Refresco de té, 200 ml</t>
  </si>
  <si>
    <t>Refresco de té con frutas, 200 ml</t>
  </si>
  <si>
    <t>Refresco de té sin azúcar, 200 ml</t>
  </si>
  <si>
    <t>Sangría, 200 ml</t>
  </si>
  <si>
    <t>Schewppes, 200 ml</t>
  </si>
  <si>
    <t>Schewppes light, 200 ml</t>
  </si>
  <si>
    <t>Suizo, 1 taza</t>
  </si>
  <si>
    <t>Tónica, 200 ml</t>
  </si>
  <si>
    <t>Trinaranjus, 200 ml</t>
  </si>
  <si>
    <t>Trinaranjus light, 200 ml</t>
  </si>
  <si>
    <t>Vermout, 60 ml</t>
  </si>
  <si>
    <t>Vino blanco, rosado, 125 ml</t>
  </si>
  <si>
    <t>Vino dulce, jerez, finos, 60 ml.</t>
  </si>
  <si>
    <t>Vino tinto, 125 ml</t>
  </si>
  <si>
    <t>Vodka, 80 ml</t>
  </si>
  <si>
    <t>Whisky, 60 ml</t>
  </si>
  <si>
    <t>Zumo de frutas con azúcar, 200 ml</t>
  </si>
  <si>
    <t>Zumo de frutas sin azúcar, 200 ml</t>
  </si>
  <si>
    <t>Zumo de naranja natural</t>
  </si>
  <si>
    <t>Plato</t>
  </si>
  <si>
    <t>Puntos</t>
  </si>
  <si>
    <t>Tipo</t>
  </si>
  <si>
    <t>* Cacao instantáneo bajo en calorías</t>
  </si>
  <si>
    <t>* caramelos Micro Bon-bons de fruta</t>
  </si>
  <si>
    <t>30 gr (1/4 pq)</t>
  </si>
  <si>
    <t>Alas de pollo</t>
  </si>
  <si>
    <t>80 grs</t>
  </si>
  <si>
    <t>albaricoques secos (orejones)</t>
  </si>
  <si>
    <t>20 grs (4 unidades)</t>
  </si>
  <si>
    <t>All-Bran (cereales con salvado)</t>
  </si>
  <si>
    <t>10 grs - 4 Cd</t>
  </si>
  <si>
    <t>cereales</t>
  </si>
  <si>
    <t>Almendras garrapiñadas</t>
  </si>
  <si>
    <t>féculas, arroces, legumbres</t>
  </si>
  <si>
    <t>arándanos</t>
  </si>
  <si>
    <t>Arroz hervido escurrido (crudo 50grs)</t>
  </si>
  <si>
    <t>Bacon (carne)</t>
  </si>
  <si>
    <t>40 grs (3 trozos)</t>
  </si>
  <si>
    <t>Bacon envasado en lonchas</t>
  </si>
  <si>
    <t>charcutería</t>
  </si>
  <si>
    <t>barra de cereales con avellanas</t>
  </si>
  <si>
    <t>20 grs (1 u)</t>
  </si>
  <si>
    <t>barra de cereales con chocolate</t>
  </si>
  <si>
    <t>barra de cereales con fruta</t>
  </si>
  <si>
    <t>10 grs (1 unidad)</t>
  </si>
  <si>
    <t>boniato</t>
  </si>
  <si>
    <t>buey (bistec semigraso)</t>
  </si>
  <si>
    <t>buey (corazón)</t>
  </si>
  <si>
    <t>vísceras</t>
  </si>
  <si>
    <t>buey (entrecot)</t>
  </si>
  <si>
    <t>buey (falda)</t>
  </si>
  <si>
    <t>buey (hígado)</t>
  </si>
  <si>
    <t>buey (lengua)</t>
  </si>
  <si>
    <t>buey (riñones)</t>
  </si>
  <si>
    <t>buey (sesos)</t>
  </si>
  <si>
    <t>buey (solomillo)</t>
  </si>
  <si>
    <t>150 gr (1 trozo)</t>
  </si>
  <si>
    <t>butifarra blanca</t>
  </si>
  <si>
    <t>butifarra negra</t>
  </si>
  <si>
    <t>Caballo (bistec)</t>
  </si>
  <si>
    <t>cabeza de jabalí</t>
  </si>
  <si>
    <t>cabello de ángel en confitura</t>
  </si>
  <si>
    <t>cabello de ángel natural</t>
  </si>
  <si>
    <t>cabrito</t>
  </si>
  <si>
    <t xml:space="preserve">Cacao instantáneo </t>
  </si>
  <si>
    <t>Cacao instantáneo bajo en calorías *</t>
  </si>
  <si>
    <t>100 grs (1 mediano)</t>
  </si>
  <si>
    <t>10 grs (2 unidades)</t>
  </si>
  <si>
    <t>caramelos Micro Bon-bons de fruta *</t>
  </si>
  <si>
    <t>caramelos Micro Bon-bons de toffee</t>
  </si>
  <si>
    <t>carne magra picada de ternera</t>
  </si>
  <si>
    <t>100 grs (4 Cd)</t>
  </si>
  <si>
    <t>castañas</t>
  </si>
  <si>
    <t>50 grs (6/7 unidades)</t>
  </si>
  <si>
    <t>cecina de buey</t>
  </si>
  <si>
    <t>cerdo (chuleta)</t>
  </si>
  <si>
    <t>cerdo (corazón)</t>
  </si>
  <si>
    <t>cerdo (costilla)</t>
  </si>
  <si>
    <t>Cerdo (cuello, aguja)</t>
  </si>
  <si>
    <t>cerdo (hígado)</t>
  </si>
  <si>
    <t>cerdo (lengua)</t>
  </si>
  <si>
    <t>cerdo (lomo)</t>
  </si>
  <si>
    <t>cerdo (morro frito)</t>
  </si>
  <si>
    <t>cerdo (panceta)</t>
  </si>
  <si>
    <t>cerdo (pies)</t>
  </si>
  <si>
    <t>cerdo (riñones)</t>
  </si>
  <si>
    <t>cerdo (sesos)</t>
  </si>
  <si>
    <t>cerdo (solomillo)</t>
  </si>
  <si>
    <t>10 grs</t>
  </si>
  <si>
    <t>100 grs (10/15 unidades)</t>
  </si>
  <si>
    <t>chicharrones</t>
  </si>
  <si>
    <r>
      <t>10.   </t>
    </r>
    <r>
      <rPr>
        <b/>
        <sz val="12"/>
        <rFont val="Times New Roman"/>
        <family val="1"/>
      </rPr>
      <t>*** Si te equivocas al introducir un dato, en las columnas que afectan a la fórmula (C,D,E,F - Cantidad, Calorías, Grasa y Fibra) nunca lo borres con la barra espaciadora (porque estarías cambiándolo por un espacio en blanco) y en la casilla de cálculo te aparecería "#VALOR". Utiliza la tecla SUPR (o DEL si tu teclado es inglés).       *** Si por error has escrito algo en una casilla sombreada de verde, salte de la casilla y usa la opción DESHACER (flechita curvada a la izquierda) de la barra de herramientas.</t>
    </r>
  </si>
  <si>
    <t>paté enlatado (jamón, anchoa)</t>
  </si>
  <si>
    <t>paté enlatado (roquefort)</t>
  </si>
  <si>
    <t>paté enlatado (resto)</t>
  </si>
  <si>
    <t>palitos de cangrejo</t>
  </si>
  <si>
    <t>60 grs (2 lonchas)</t>
  </si>
  <si>
    <t>Pechuga de pollo (libre de grasa)</t>
  </si>
  <si>
    <t>pierna de cordero</t>
  </si>
  <si>
    <t>pollo (hígado)</t>
  </si>
  <si>
    <t>Pollo sin piel</t>
  </si>
  <si>
    <t>quinoa (crudo)</t>
  </si>
  <si>
    <t>200 ml (1 vaso)</t>
  </si>
  <si>
    <t>Refrescos de cola light</t>
  </si>
  <si>
    <t>Refrescos de estractos (naranja, limón, té)</t>
  </si>
  <si>
    <t>Refrescos de estractos light</t>
  </si>
  <si>
    <t>Rice Krispies (arroz hinchado)</t>
  </si>
  <si>
    <t>20 grs (4Cd)</t>
  </si>
  <si>
    <t>25 grs (3lonchas)</t>
  </si>
  <si>
    <t>30/35 gr (1 pequeña)</t>
  </si>
  <si>
    <t>Salchicha de ternera</t>
  </si>
  <si>
    <t>Salchicha frankfurt envasada</t>
  </si>
  <si>
    <t>Salchicha frankfurt de charcutería</t>
  </si>
  <si>
    <t>50 grs (1 unidad)</t>
  </si>
  <si>
    <t>Salchicha con queso</t>
  </si>
  <si>
    <t>Salchicha Bratwurst</t>
  </si>
  <si>
    <t>45 grs  (1 unidad)</t>
  </si>
  <si>
    <t>Salchichón ibérico</t>
  </si>
  <si>
    <t>salvado integral</t>
  </si>
  <si>
    <t>sobrasada</t>
  </si>
  <si>
    <t>tapioca en crudo</t>
  </si>
  <si>
    <t>20 grs (1Cd)</t>
  </si>
  <si>
    <t>ternera (albóndiga)</t>
  </si>
  <si>
    <t>ternera (asado de tira)</t>
  </si>
  <si>
    <t>150 grs (1 tira)</t>
  </si>
  <si>
    <t>ternera (bistec)</t>
  </si>
  <si>
    <t>120 grs (1 unidad)</t>
  </si>
  <si>
    <t>ternera (callos, tripa)</t>
  </si>
  <si>
    <t>ternera (carne magra picada)</t>
  </si>
  <si>
    <t>ternera (corazón)</t>
  </si>
  <si>
    <t>ternera (costilla para estofado)</t>
  </si>
  <si>
    <t>ternera (cuello, morcillo, jarret)</t>
  </si>
  <si>
    <t>¡Tú puedes!</t>
  </si>
  <si>
    <t>comida rápida - McDonalds</t>
  </si>
  <si>
    <t>comida rápida - Burguer King</t>
  </si>
  <si>
    <t>comida rápida - Pans&amp;Company</t>
  </si>
  <si>
    <t>comida rápida - Bocatta</t>
  </si>
  <si>
    <t>cocina mexicana</t>
  </si>
  <si>
    <t>cocina china</t>
  </si>
  <si>
    <t>Baba Ghanoush</t>
  </si>
  <si>
    <t>puré libanés de berenjenas</t>
  </si>
  <si>
    <t>Baklawa, 1 u</t>
  </si>
  <si>
    <t>Berenjena a la vinagreta</t>
  </si>
  <si>
    <t>Bousif bil louze</t>
  </si>
  <si>
    <t>pez espada con almendras</t>
  </si>
  <si>
    <t>Brik bil bayd, 1 u</t>
  </si>
  <si>
    <t>empanadilla rellena de huevo</t>
  </si>
  <si>
    <t>trigo cocido triturado</t>
  </si>
  <si>
    <t>Burghul</t>
  </si>
  <si>
    <t>Couscous de cordero</t>
  </si>
  <si>
    <t>Couscous de cordero y frutos secos</t>
  </si>
  <si>
    <t>Couscous de pescado</t>
  </si>
  <si>
    <t>Couscous de verduras</t>
  </si>
  <si>
    <t>Couscous de pollo y verduras</t>
  </si>
  <si>
    <t>Chatchouka</t>
  </si>
  <si>
    <t>Chay</t>
  </si>
  <si>
    <t>Daoud Pasha</t>
  </si>
  <si>
    <t>Dejej Emshmel</t>
  </si>
  <si>
    <t>Dolmathes, 4 u</t>
  </si>
  <si>
    <t>Dukkah, 2 Cd</t>
  </si>
  <si>
    <t>Eggah bi korrat</t>
  </si>
  <si>
    <t>pisto con huevos</t>
  </si>
  <si>
    <t>té con menta</t>
  </si>
  <si>
    <t>albóndigas de cordero y piñones</t>
  </si>
  <si>
    <t>tajine de pollo con limón y aceitunas</t>
  </si>
  <si>
    <t>hojas de vid rellenas de arroz</t>
  </si>
  <si>
    <t>mezcla egipcia de especias y nueves tostadas</t>
  </si>
  <si>
    <t>huevos cuajados con puerros</t>
  </si>
  <si>
    <t>Ensalada de naranjas</t>
  </si>
  <si>
    <t>Fattoush</t>
  </si>
  <si>
    <t>Ful medames</t>
  </si>
  <si>
    <t>Hamid msyiar</t>
  </si>
  <si>
    <t>Falafel, 1 u</t>
  </si>
  <si>
    <t>Harira</t>
  </si>
  <si>
    <t>Harissa, 2 Cd</t>
  </si>
  <si>
    <t>Harisseh, 1 u</t>
  </si>
  <si>
    <t>Helado de pistacho</t>
  </si>
  <si>
    <t>Hulcum, 1 u</t>
  </si>
  <si>
    <t>Humus bi tahina</t>
  </si>
  <si>
    <t>Imam Bayildi</t>
  </si>
  <si>
    <t>Kab-el-ghazel, 1 u</t>
  </si>
  <si>
    <t>Kebabs de carne picada, 1 u</t>
  </si>
  <si>
    <t>Kebabs de cordero, 1 u</t>
  </si>
  <si>
    <t>8 picos, crema de membrillo,1 u</t>
  </si>
  <si>
    <t>8 picos, crema de fresa y membrillo, 1 u</t>
  </si>
  <si>
    <t>Crema de membrillo, 50 gr</t>
  </si>
  <si>
    <t>SAN LORENZO</t>
  </si>
  <si>
    <t>Crema de membrillo primavera, 40 gr</t>
  </si>
  <si>
    <t>1,50</t>
  </si>
  <si>
    <t>Dulce de membrillo, 40 gr</t>
  </si>
  <si>
    <t>DULCE DE LECHE</t>
  </si>
  <si>
    <t>DIPRO</t>
  </si>
  <si>
    <t>Dulce de leche al natural, 10 gr</t>
  </si>
  <si>
    <t>Dulce de leche al xocolate, 10 gr</t>
  </si>
  <si>
    <t>Chimbote, dulce de leche tradicional, 10 gr</t>
  </si>
  <si>
    <t>MARRÓN GLAÇÉ</t>
  </si>
  <si>
    <t>CREMA DE CASTAÑAS</t>
  </si>
  <si>
    <t>CUEVAS</t>
  </si>
  <si>
    <t>Crema de castañas, 1 ct (10 gr)</t>
  </si>
  <si>
    <t>0,50</t>
  </si>
  <si>
    <t>Marrón glaçé, 1 u</t>
  </si>
  <si>
    <t>Marrón glaçé al brandy, 1 u</t>
  </si>
  <si>
    <t>Bombón de marrón glaçé, 1 u</t>
  </si>
  <si>
    <t>MIEL</t>
  </si>
  <si>
    <t>Miel de flores, 10 gr</t>
  </si>
  <si>
    <t>Miel mediterránea, 10 gr</t>
  </si>
  <si>
    <t>Miel intensa, 10 gr</t>
  </si>
  <si>
    <t>Miel extrasuave, 10 gr</t>
  </si>
  <si>
    <t>Miel con notas balsámicas, 10 gr</t>
  </si>
  <si>
    <t>Miel de naranja, 10 gr</t>
  </si>
  <si>
    <t>Miel de eucalipto, 10 gr</t>
  </si>
  <si>
    <t>Miel de montaña, 10 gr</t>
  </si>
  <si>
    <t>*Polen, 1 ct</t>
  </si>
  <si>
    <t>0</t>
  </si>
  <si>
    <t>Polen, 1 Cd.</t>
  </si>
  <si>
    <t>FECULAS ARROCES Y LEGUMBRES</t>
  </si>
  <si>
    <t>ARROZ</t>
  </si>
  <si>
    <t>ARROCERIAS HERBA</t>
  </si>
  <si>
    <t>Brillante, 50 gr crudo (120 gr hervido)</t>
  </si>
  <si>
    <t>La Cigala, 50 gr crudo (120 gr cocido)</t>
  </si>
  <si>
    <t>La Cigala basmatí, 50 gr crudo (120 gr cocido)</t>
  </si>
  <si>
    <t>La Cigala salvaje, 50 gr crudo (120 gr cocido)</t>
  </si>
  <si>
    <t>La Cigala integral ecológico, 50 gr crudo (120 gr cocido)</t>
  </si>
  <si>
    <t xml:space="preserve"> BLUE DRAGON</t>
  </si>
  <si>
    <t>Rice Noodles, fideo de arroz chino, 50 gr, crudo</t>
  </si>
  <si>
    <t>3</t>
  </si>
  <si>
    <t>LA FALLERA</t>
  </si>
  <si>
    <t>Arroz de Valencia de grano grueso, 50 gr crudo (120 cocido)</t>
  </si>
  <si>
    <t>Arroz extra,  50 gr crudo (120 gr cocido)</t>
  </si>
  <si>
    <t>Arroz extra, 50 gr crudo (120 gr cocido)</t>
  </si>
  <si>
    <t>Arroz largo, 50 gr crudo (120 gr cocido)</t>
  </si>
  <si>
    <t>Arroz rápido, 50 gr crudo (120 gr cocido)</t>
  </si>
  <si>
    <t>Arroz basmatí, 50 gr crudo (120 gr cocido)</t>
  </si>
  <si>
    <t>Arroz integral, 50 gr crudo (120 gr cocido)</t>
  </si>
  <si>
    <t>Arroz vaporizado, 50 gr crudo (120 gr cocido)</t>
  </si>
  <si>
    <t>Sémola de arroz, 2 Cd (20 gr)</t>
  </si>
  <si>
    <t>SOS</t>
  </si>
  <si>
    <t>Arroz Sos, 50 gr crudo (120 gr cocido)</t>
  </si>
  <si>
    <t>Arroz en bolsa para cocción, 50 gr crudo (120 gr cocido)</t>
  </si>
  <si>
    <t>Arroz Sos largo, 50 gr crudo (120 gr cocido)</t>
  </si>
  <si>
    <t xml:space="preserve">Petit Suisse con cereales y fresas, 1 u (150 gr) </t>
  </si>
  <si>
    <t xml:space="preserve">Petit Suisse con fresas, 1 u (55 gr) </t>
  </si>
  <si>
    <t xml:space="preserve">Petit Suisse con fresas y plátano, l u (55 gr) </t>
  </si>
  <si>
    <t xml:space="preserve">Petit Suisse de chocolate, 1 u (55 gr) </t>
  </si>
  <si>
    <t xml:space="preserve">Petit Suisse desnatado con fresas, 1u (55 gr) </t>
  </si>
  <si>
    <t xml:space="preserve">Petit Suisse natural azucarado, 1u (55 gr) </t>
  </si>
  <si>
    <t xml:space="preserve">Petit Suisse para beber de fresa y plátano, 1u (55 gr) </t>
  </si>
  <si>
    <t xml:space="preserve">Quark, 1 porción, 40 gr </t>
  </si>
  <si>
    <t xml:space="preserve">Queso de Burgos "EL Monasterio", 30 gr </t>
  </si>
  <si>
    <t xml:space="preserve">Vitalinea, mousse de queso fresco desnatado azucarado, 1 u (75 gr) </t>
  </si>
  <si>
    <t xml:space="preserve">Vitalinea, mousse de queso fresco desnatado con fresa, 1 u (75 gr) </t>
  </si>
  <si>
    <t xml:space="preserve">Vitalinea, mousse de queso fresco desnatado con melocotón, 1 u (75 gr)  </t>
  </si>
  <si>
    <t xml:space="preserve">Postre de queso fresco de vainilla, 60 gr </t>
  </si>
  <si>
    <t xml:space="preserve">Postre de queso fresco de fresa 0’2% MG, 6O gr </t>
  </si>
  <si>
    <t xml:space="preserve">Postre de queso fresco de melocotón y maracuyá 0’2% MG, 60 gr </t>
  </si>
  <si>
    <t xml:space="preserve">Especialidad de Quark desnatado, 60 gr </t>
  </si>
  <si>
    <t xml:space="preserve">Petit sabor fresa, 1 u (60 gr) </t>
  </si>
  <si>
    <t xml:space="preserve">Petit natural azucarado, 1 u (60 gr) </t>
  </si>
  <si>
    <t xml:space="preserve">Petit Milkibar, 1 u (60 gr) </t>
  </si>
  <si>
    <t xml:space="preserve">Petit Nesquik, 1 u (60 gr) </t>
  </si>
  <si>
    <t xml:space="preserve">Petit sabor plátano, 1 u (60 gr) </t>
  </si>
  <si>
    <t xml:space="preserve">Speisequark, queso fresco, 50 gr </t>
  </si>
  <si>
    <t>Salto, Arroz a la banda, 1 ración (PF)</t>
  </si>
  <si>
    <t>Salto, Arroz negro 1 ración (PF)</t>
  </si>
  <si>
    <t>Salto, Paella de marísco 1 ración (100 gr) (PF)</t>
  </si>
  <si>
    <t>Salto, Paella marinera 1 ración (100 gr) (PF)</t>
  </si>
  <si>
    <t>Salto, Paella valencian 1 ración (100 gr) (PF)</t>
  </si>
  <si>
    <t>Ensaladilla de arroz, 100 gr</t>
  </si>
  <si>
    <t>Paella marinera, 1 ración (125 gr) (PF)</t>
  </si>
  <si>
    <t>Arroz 3 decicias, 100 gr</t>
  </si>
  <si>
    <t>Mediterránea arroz a banda, 100 gr</t>
  </si>
  <si>
    <t>Mediterránea arroz negro, 100 gr</t>
  </si>
  <si>
    <t>Paella de marisco, 1 ración</t>
  </si>
  <si>
    <t>LEGUMBRES CRUDAS</t>
  </si>
  <si>
    <t>EL HOSTAL</t>
  </si>
  <si>
    <t>Alubia larga, 50 gr</t>
  </si>
  <si>
    <t>Alubia pinta 50 gr</t>
  </si>
  <si>
    <t>Garbanzo blanco, 40 gr</t>
  </si>
  <si>
    <t>Lenteja extra 50 gr</t>
  </si>
  <si>
    <t>Lenteja pardina extra 50 gr</t>
  </si>
  <si>
    <t>Alubia blanca riñon 50 gr</t>
  </si>
  <si>
    <t>Garbanzo blanco lechoso extra, 40 gr</t>
  </si>
  <si>
    <t>Garbanzo extra, 40 gr</t>
  </si>
  <si>
    <t>Lenteja castellana extra 50 gr</t>
  </si>
  <si>
    <t>Lenteja pardina 50 gr</t>
  </si>
  <si>
    <t>LA ASTURIANA</t>
  </si>
  <si>
    <t>Alubia extra 50 gr</t>
  </si>
  <si>
    <t>Fabes de la granja 50 gr</t>
  </si>
  <si>
    <t>Garbanzo blanco lechoso, 40 gr</t>
  </si>
  <si>
    <t>Lenteja castellana 50 gr</t>
  </si>
  <si>
    <t>Lenteja extrafina 50 gr</t>
  </si>
  <si>
    <t>LEGUMBRES HERVIDAS</t>
  </si>
  <si>
    <t>Macedonía de legumbres, 100 gr</t>
  </si>
  <si>
    <t>Tres legumbres, 100 gr</t>
  </si>
  <si>
    <t>CIDACOS</t>
  </si>
  <si>
    <t>Alubias extra cocidas, 120 gr</t>
  </si>
  <si>
    <t>Alubias extra, judiones, 120 gr</t>
  </si>
  <si>
    <t>Alubias rojas, 120 gr</t>
  </si>
  <si>
    <t>Garbanzo extra cocido, 100 gr</t>
  </si>
  <si>
    <t>Lentejas extra cocidas, 120 gr.</t>
  </si>
  <si>
    <t>GIGANTE VERDE</t>
  </si>
  <si>
    <t>Alubia extra, 120 gr</t>
  </si>
  <si>
    <t>Garbanzo extra, 100 gr</t>
  </si>
  <si>
    <t>Lenteja extra, 120 gr</t>
  </si>
  <si>
    <t>Alubias cocidas, 120 gr</t>
  </si>
  <si>
    <t>Garbanzos cocidos, 100 gr</t>
  </si>
  <si>
    <t>Lentejas cocidas, 120 gr</t>
  </si>
  <si>
    <t>BAJAMAR</t>
  </si>
  <si>
    <t>Mamía, Fabes con almejas, 1 plato (200 gr)</t>
  </si>
  <si>
    <t>Mamía, Salteado de alubias, 1 plato (200 gr)</t>
  </si>
  <si>
    <t>Mamía, Alubias en salsa mariachi, 1 plato (200 gr)</t>
  </si>
  <si>
    <t>Mamía, Potaje de alubias, 1 plato (200 gr)</t>
  </si>
  <si>
    <t>Mamía, Potaje de garbanzos, 1 plato (200 gr)</t>
  </si>
  <si>
    <t>6</t>
  </si>
  <si>
    <t>Mamía, Potaje de lentejas, 1 plato (200 gr)</t>
  </si>
  <si>
    <t>Cazuelitas, Garbanzos con chorizo, 1 u (400 gr)</t>
  </si>
  <si>
    <t>8</t>
  </si>
  <si>
    <t>Cazuelitas, Callos con garbanzos, 1 u (400 gr)</t>
  </si>
  <si>
    <t>Cazuelitas, Escudilla, cocido catalán, 1 u (335 gr)</t>
  </si>
  <si>
    <t>Cazuelitas, Lentejas a la riojana, 1 u (400 gr)</t>
  </si>
  <si>
    <t>12</t>
  </si>
  <si>
    <t>Lentejas a la antigüa, 1 plato (200 gr)</t>
  </si>
  <si>
    <t>Cocido español, 1 ración (200 gr)</t>
  </si>
  <si>
    <t>Fabada asturiana, 1 ración  (200 gr)</t>
  </si>
  <si>
    <t>9</t>
  </si>
  <si>
    <t>Lentejas con chorizo, 1 ración (200 gr)</t>
  </si>
  <si>
    <t>LA TILA – NESTLÉ</t>
  </si>
  <si>
    <t>Alubias a la marinera, 1 ración (200 gr)</t>
  </si>
  <si>
    <t>Fabada asturiana, 1 ración (200 gr)</t>
  </si>
  <si>
    <t>Fabada asturiana especial, 1 ración (200 gr)</t>
  </si>
  <si>
    <t>Alubias a la vasca, 1 ración (200 gr)</t>
  </si>
  <si>
    <t>Escudilla catalana, 1 ración (200 gr)</t>
  </si>
  <si>
    <t>Lentejas riojanas, 1 ración (200 gr)</t>
  </si>
  <si>
    <t>Frijoles de la Hacienda, 1 ración (200 gr)</t>
  </si>
  <si>
    <t>Mexicana, lentejas con maíz, 1 ración (200 gr)</t>
  </si>
  <si>
    <t>Mexicana, frijoles, 1 ración (200 gr)</t>
  </si>
  <si>
    <t>ROSARA</t>
  </si>
  <si>
    <t>Alubias de Tolosa guisadas con costilla, tocino, chorizo, 1 ración (200 gr)</t>
  </si>
  <si>
    <t>15</t>
  </si>
  <si>
    <t>Alubias “pochas”con almejas y setas, 1 ración (200 gr)</t>
  </si>
  <si>
    <t>Judión de la Granja con almejas, 1 ración (200 gr)</t>
  </si>
  <si>
    <t>GUISANTES - HABAS</t>
  </si>
  <si>
    <t>Guisantes Cocinados extrafinos, 100 gr</t>
  </si>
  <si>
    <t>Guisantes al natural muy finos, 100 gr</t>
  </si>
  <si>
    <t>Guisantes al natural, primera, 100 gr</t>
  </si>
  <si>
    <t>Guisantes medianos, 100 gr</t>
  </si>
  <si>
    <t>Habitas tiernas extra, 100 gr</t>
  </si>
  <si>
    <t>GUISANTES – HABAS – CONGELADOS</t>
  </si>
  <si>
    <t>Guisantes muy tiernos, 100 gr</t>
  </si>
  <si>
    <t>Guisantes finos, 100 gr</t>
  </si>
  <si>
    <t>Habas baby, 100 gr</t>
  </si>
  <si>
    <t>Salto, Guisantes mediterránea, 130 gr, con aceite</t>
  </si>
  <si>
    <t>Guisantes, 100 gr</t>
  </si>
  <si>
    <t>Habas a la catalana, 1 ración (200 gr)</t>
  </si>
  <si>
    <t xml:space="preserve">Patata gallega, 100 gr, cocida </t>
  </si>
  <si>
    <t>Sin límite</t>
  </si>
  <si>
    <t>Patata al vacio, 100 gr. Cocida</t>
  </si>
  <si>
    <t>Patata roja 100 gr. Cocida</t>
  </si>
  <si>
    <t>Patata blanca 100 gr. Cocida</t>
  </si>
  <si>
    <t>Sin ;límite</t>
  </si>
  <si>
    <t>Patata de freír 100 gr. Cocida</t>
  </si>
  <si>
    <t>Patata de hervir 100 gr. Cocida</t>
  </si>
  <si>
    <t>Patata guarnición 100 gr. Cocida</t>
  </si>
  <si>
    <t>Patata prades 100 gr. Cocida</t>
  </si>
  <si>
    <t>Patata triumfos Pirineo 100 gr. Cocida</t>
  </si>
  <si>
    <t>PURE DE PATATA</t>
  </si>
  <si>
    <t>Puré de patata, 1 ración (100 gr)</t>
  </si>
  <si>
    <t>Puré de patatas 1 ración (100 gr)</t>
  </si>
  <si>
    <t>Puré de patata, 3 Cd (100 gr)</t>
  </si>
  <si>
    <t>Puré de patatas con leche, 3 Cd (100 gr)</t>
  </si>
  <si>
    <t>Puré de patatas con leche y champiñones, 3 Cd (100 gr)</t>
  </si>
  <si>
    <t>Puré de patatas a los tres quesos 3 Cd (100 gr)</t>
  </si>
  <si>
    <t>Puré de patatas jardinera, 3 Cd (100 gr)</t>
  </si>
  <si>
    <t>PRODUCTO COCINADO</t>
  </si>
  <si>
    <t>ALIANCO</t>
  </si>
  <si>
    <t>Tortilla española artesana, 1 ración (125 gr)</t>
  </si>
  <si>
    <t>Tortilla española con chorizo, 1 ración (125 gr)</t>
  </si>
  <si>
    <t>EL PAVO</t>
  </si>
  <si>
    <t>Tortilla de patatas, 1 ración (125 gr)</t>
  </si>
  <si>
    <t>Tortilla de patata y cebolla, 1 ración (125 gr)</t>
  </si>
  <si>
    <t>Maggi patatas a mi gusto con salsa carbonara, 1 ración (100 gr)</t>
  </si>
  <si>
    <t>Maggi patatas a mi gusto con salsa bechamel y jamón, 1 ración (100 gr)</t>
  </si>
  <si>
    <t>Maggi patatas a mi gusto con salsa 3 quesos, 1 ración (100 gr)</t>
  </si>
  <si>
    <t>PRODUCTOS ENVASADOS EN CRISTAL</t>
  </si>
  <si>
    <t>Patata entera primavera, 100 gr</t>
  </si>
  <si>
    <t>PATATA – CONGELADOS</t>
  </si>
  <si>
    <t>Patatas prefritas extrafinas, 100 gr</t>
  </si>
  <si>
    <t>Patatas prefritas estilo casero, 100 gr</t>
  </si>
  <si>
    <t>FRUTAS</t>
  </si>
  <si>
    <t xml:space="preserve">Aguacate, 30 gr </t>
  </si>
  <si>
    <t>1,5</t>
  </si>
  <si>
    <t xml:space="preserve">Albaricoques </t>
  </si>
  <si>
    <t xml:space="preserve">Arándanos </t>
  </si>
  <si>
    <t xml:space="preserve">Bananito, 1 u </t>
  </si>
  <si>
    <t xml:space="preserve">Cerezas, 100 gr </t>
  </si>
  <si>
    <t xml:space="preserve">Ciruela amarilla, 100 gr </t>
  </si>
  <si>
    <t xml:space="preserve">Ciruela Claudia, 100 gr </t>
  </si>
  <si>
    <t xml:space="preserve">Ciruela morada, 100 gr </t>
  </si>
  <si>
    <t xml:space="preserve">Ciruela roja, 100 gr </t>
  </si>
  <si>
    <t xml:space="preserve">Clementina </t>
  </si>
  <si>
    <t xml:space="preserve">Chirimoya, 200 gr </t>
  </si>
  <si>
    <t xml:space="preserve">Frambuesa </t>
  </si>
  <si>
    <t xml:space="preserve">Fresa </t>
  </si>
  <si>
    <t xml:space="preserve">Fresón </t>
  </si>
  <si>
    <t xml:space="preserve">Granadilla, 1 u </t>
  </si>
  <si>
    <t xml:space="preserve">Grosella </t>
  </si>
  <si>
    <t xml:space="preserve">Guayaba, 150 gr </t>
  </si>
  <si>
    <t xml:space="preserve">Kiwi </t>
  </si>
  <si>
    <t xml:space="preserve">Lima </t>
  </si>
  <si>
    <t xml:space="preserve">Limón bolsa </t>
  </si>
  <si>
    <t xml:space="preserve">Limón en rama </t>
  </si>
  <si>
    <t xml:space="preserve">Litchi, 100 gr </t>
  </si>
  <si>
    <t xml:space="preserve">Mandarina </t>
  </si>
  <si>
    <t xml:space="preserve">Mango Ataulfo, 100 gr </t>
  </si>
  <si>
    <t xml:space="preserve">Mango tradicional, 100 gr </t>
  </si>
  <si>
    <t xml:space="preserve">Manzana Fujiyama </t>
  </si>
  <si>
    <t xml:space="preserve">Manzana Golden </t>
  </si>
  <si>
    <t xml:space="preserve">Manzana Golden Perlin </t>
  </si>
  <si>
    <t xml:space="preserve">Manzana granny-Smith </t>
  </si>
  <si>
    <t xml:space="preserve">Manzana Red-Chief </t>
  </si>
  <si>
    <t xml:space="preserve">Manzana reineta </t>
  </si>
  <si>
    <t xml:space="preserve">Manzana Royal Gala </t>
  </si>
  <si>
    <t xml:space="preserve">Manzana Starking Girona </t>
  </si>
  <si>
    <t xml:space="preserve">Manzana Verde Girona </t>
  </si>
  <si>
    <t xml:space="preserve">Maracuyá, 100 gr </t>
  </si>
  <si>
    <t xml:space="preserve">Melocotón de agua </t>
  </si>
  <si>
    <t xml:space="preserve">Melón amarillo </t>
  </si>
  <si>
    <t xml:space="preserve">Melón cantaloupe </t>
  </si>
  <si>
    <t xml:space="preserve">Melón galia </t>
  </si>
  <si>
    <t xml:space="preserve">Melón verde </t>
  </si>
  <si>
    <t xml:space="preserve">Moras </t>
  </si>
  <si>
    <t xml:space="preserve">Naranja Cataluña </t>
  </si>
  <si>
    <t xml:space="preserve">Naranja en rama </t>
  </si>
  <si>
    <t xml:space="preserve">Naranja mesa </t>
  </si>
  <si>
    <t>Naranja torres</t>
  </si>
  <si>
    <t xml:space="preserve">Nectarina </t>
  </si>
  <si>
    <t xml:space="preserve">Níspero </t>
  </si>
  <si>
    <t>Papaya</t>
  </si>
  <si>
    <t xml:space="preserve">Passion </t>
  </si>
  <si>
    <t xml:space="preserve">Pera blanquilla </t>
  </si>
  <si>
    <t xml:space="preserve">Pera de agua </t>
  </si>
  <si>
    <t xml:space="preserve">Pera Ercolni </t>
  </si>
  <si>
    <t xml:space="preserve">Pera Nashi </t>
  </si>
  <si>
    <t xml:space="preserve">Piña </t>
  </si>
  <si>
    <t xml:space="preserve">Piña baby </t>
  </si>
  <si>
    <t xml:space="preserve">Piña especial </t>
  </si>
  <si>
    <t xml:space="preserve">Plátano canario, 1 u </t>
  </si>
  <si>
    <t xml:space="preserve">Plátano para freír, 1 u </t>
  </si>
  <si>
    <t xml:space="preserve">Pomelo blanco </t>
  </si>
  <si>
    <t xml:space="preserve">Pomelo rojo </t>
  </si>
  <si>
    <t xml:space="preserve">Uva blanca, 100 gr </t>
  </si>
  <si>
    <t xml:space="preserve">Uva morada, 100 gr </t>
  </si>
  <si>
    <t xml:space="preserve">Uva negra, 100 gr </t>
  </si>
  <si>
    <t>FRUTOS CARNOSOS SECOS</t>
  </si>
  <si>
    <t xml:space="preserve">Dátil natural 3 u </t>
  </si>
  <si>
    <t xml:space="preserve">Dátil glaseado, 3 u </t>
  </si>
  <si>
    <t xml:space="preserve">Dátil fresco, 3 u </t>
  </si>
  <si>
    <t xml:space="preserve">Dátil deshuesado, 3 u </t>
  </si>
  <si>
    <t xml:space="preserve">Ciruela pasa, 3 u </t>
  </si>
  <si>
    <t>0,5</t>
  </si>
  <si>
    <t xml:space="preserve">Orejón albaricoque, 4 u (20 gr) </t>
  </si>
  <si>
    <t xml:space="preserve">*Uva pasa corinto, 1 ct </t>
  </si>
  <si>
    <t xml:space="preserve">Uva pasa corinto, 1 Cd </t>
  </si>
  <si>
    <t xml:space="preserve">*Uva pasa sultana, 1 ct </t>
  </si>
  <si>
    <t>Uva pasa sultana, 1 Cd</t>
  </si>
  <si>
    <t xml:space="preserve">*Uva pasa argentina, 1 ct </t>
  </si>
  <si>
    <t xml:space="preserve">Uva pasa argentina, 1 Cd </t>
  </si>
  <si>
    <t xml:space="preserve">Higo turco, 2 u </t>
  </si>
  <si>
    <t xml:space="preserve">Pan de higo, 3Ogr </t>
  </si>
  <si>
    <t xml:space="preserve"> FRUTA EN CONSERVA </t>
  </si>
  <si>
    <t>HALCÓN</t>
  </si>
  <si>
    <t xml:space="preserve">Gajos de mandarina en almíbar ligera, 100 gr </t>
  </si>
  <si>
    <t xml:space="preserve">Fresas en almíbar, 100 gr </t>
  </si>
  <si>
    <t xml:space="preserve">Cocktail de frutas, 100 gr </t>
  </si>
  <si>
    <t xml:space="preserve">Melocotón en almíbar en mitades, 100 gr </t>
  </si>
  <si>
    <t xml:space="preserve">Peras en almíbar en mitades, 100 gr </t>
  </si>
  <si>
    <t xml:space="preserve">Melocotón en mitades extra, sin azúcar, 100 gr </t>
  </si>
  <si>
    <t xml:space="preserve">Melocotón en mitades, 100 gr </t>
  </si>
  <si>
    <t xml:space="preserve">Piña en jugo al natural, 100 gr </t>
  </si>
  <si>
    <t>DEL MONTE</t>
  </si>
  <si>
    <t xml:space="preserve">Piña en rodajas, 100 gr </t>
  </si>
  <si>
    <t xml:space="preserve">Melocotón sin azúcar, 100 gr </t>
  </si>
  <si>
    <t xml:space="preserve">Pera en mitades sin azúcar, 100 gr </t>
  </si>
  <si>
    <t xml:space="preserve">MERMELADAS </t>
  </si>
  <si>
    <t xml:space="preserve">*Mermelada de albaricoque, 1 ct </t>
  </si>
  <si>
    <t xml:space="preserve">Mermelada de albaricoque, 1 Cd </t>
  </si>
  <si>
    <t xml:space="preserve">*Mermelada sin azúcar de frutas del bosque, 1 ct </t>
  </si>
  <si>
    <t>Mermelada sin azúcar de frutas del bosque, 1 Cd</t>
  </si>
  <si>
    <t xml:space="preserve">*Mermelada sin azúcar de ciruelas, 1 ct </t>
  </si>
  <si>
    <t xml:space="preserve">Mermelada sin azúcar de ciruelas, 1 Cd </t>
  </si>
  <si>
    <t xml:space="preserve">*Mermelada sin azúcar de melocotones, 1 ct </t>
  </si>
  <si>
    <t xml:space="preserve">Mermelada sin azúcar de melocotones, 1 Cd </t>
  </si>
  <si>
    <t xml:space="preserve">*Mermelada sin azúcar de fresa, 1 ct </t>
  </si>
  <si>
    <t xml:space="preserve">Mermelada sin azúcar de fresa, 1 Cd </t>
  </si>
  <si>
    <t xml:space="preserve">Confitura clásica de fresa, 1 ct </t>
  </si>
  <si>
    <t xml:space="preserve">Confitura clásica de fresa, 1 Cd (30 gr) </t>
  </si>
  <si>
    <t xml:space="preserve">Confitura clásica de cereza negra, 1 ct </t>
  </si>
  <si>
    <t xml:space="preserve">Confitura clásica de cereza negra, 1Cd (30 gr) </t>
  </si>
  <si>
    <t xml:space="preserve">Confitura clásica de manzana, 1 ct </t>
  </si>
  <si>
    <t xml:space="preserve">Confitura clásica de manzana, 1 Cd (30 gr) </t>
  </si>
  <si>
    <t xml:space="preserve">Confitura clásica de cabello de ángel, 1ct </t>
  </si>
  <si>
    <t xml:space="preserve">Confitura clásica de cabello de ángel, 1Cd (30 gr) </t>
  </si>
  <si>
    <t xml:space="preserve">Confitura clásica de zarzamora, 1 ct </t>
  </si>
  <si>
    <t xml:space="preserve">Confitura clásica de zarzamora, 1 Cd (30 gr) </t>
  </si>
  <si>
    <t xml:space="preserve">Confitura clásica de frambuesa, 1 ct </t>
  </si>
  <si>
    <t xml:space="preserve">Confitura clásica de frambuesa, 1 Cd (30 gr) </t>
  </si>
  <si>
    <t xml:space="preserve">Confitura clásica de naranja amarga, 1 ct </t>
  </si>
  <si>
    <t xml:space="preserve">Confitura clásica de naranja amarga, 1 Cd (30 gr) </t>
  </si>
  <si>
    <t xml:space="preserve">Confitura clásica de ciruela, 1 ct </t>
  </si>
  <si>
    <t xml:space="preserve">Confitura clásica de ciruela, 1 Cd (3Ogr) </t>
  </si>
  <si>
    <t xml:space="preserve">Confitura clásica de melocotón, 1 ct </t>
  </si>
  <si>
    <t xml:space="preserve">Confitura clásica de melocotón, 1 Cd (3Ogr) </t>
  </si>
  <si>
    <t xml:space="preserve">*Compota de manzana, 1 ct </t>
  </si>
  <si>
    <t xml:space="preserve">Compota de manzana, 1 Cd </t>
  </si>
  <si>
    <t xml:space="preserve">*Mermelada de fresa, 1 ct </t>
  </si>
  <si>
    <t xml:space="preserve">Mermelada de fresa, 1 Cd </t>
  </si>
  <si>
    <t xml:space="preserve">*Mermelada de melocotón, 1 ct </t>
  </si>
  <si>
    <t xml:space="preserve">Mermelada de melocotón, 1 Cd </t>
  </si>
  <si>
    <t xml:space="preserve">*Mermelada de ciruela, 1 ct </t>
  </si>
  <si>
    <t xml:space="preserve">Mermelada de ciruela, 1 Cd </t>
  </si>
  <si>
    <t xml:space="preserve">*Mermelada de naranja amarga, 1 ct </t>
  </si>
  <si>
    <t xml:space="preserve">Mermelada de naranja amarga, 1 Cd </t>
  </si>
  <si>
    <t xml:space="preserve">*Mermelada de frambuesa, 1 ct </t>
  </si>
  <si>
    <t xml:space="preserve">Mermelada de frambuesa, 1 Cd </t>
  </si>
  <si>
    <t>Mermelada de arándanos, 1 ct</t>
  </si>
  <si>
    <t xml:space="preserve">Mermelada de arándanos, 1 Cd </t>
  </si>
  <si>
    <t xml:space="preserve">*Mermelada de frutas del bosque, 1 ct </t>
  </si>
  <si>
    <t xml:space="preserve">Mermelada de frutas del bosque, 1 Cd </t>
  </si>
  <si>
    <t xml:space="preserve">*Mermelada de mora, 1 ct </t>
  </si>
  <si>
    <t xml:space="preserve">Mermelada de mora, 1 Cd </t>
  </si>
  <si>
    <t xml:space="preserve">*Mermelada sin azúcar de melocotón, 1 ct </t>
  </si>
  <si>
    <t xml:space="preserve">Mermelada sin azúcar de melocotón, 1 Cd </t>
  </si>
  <si>
    <t xml:space="preserve">*Mermelada sin azúcar de piña, 1 ct </t>
  </si>
  <si>
    <t>O</t>
  </si>
  <si>
    <t xml:space="preserve">Mermelada sin azúcar de piña, 1 Cd </t>
  </si>
  <si>
    <t xml:space="preserve">*Mermelada sin azúcar de ciruela, 1 ct </t>
  </si>
  <si>
    <t xml:space="preserve">Mermelada sin azúcar de ciruela, 1 Cd </t>
  </si>
  <si>
    <t xml:space="preserve">*Mermelada sin azúcar de frambuesa, 1 ct </t>
  </si>
  <si>
    <t xml:space="preserve">Mermelada sin azúcar de frambuesa, 1 Cd </t>
  </si>
  <si>
    <t xml:space="preserve">*Mermelada sin azúcar de naranja amarga, 1 ct </t>
  </si>
  <si>
    <t xml:space="preserve">Mermelada sin azúcar de naranja amarga, 1 Cd </t>
  </si>
  <si>
    <t>LIGERESA</t>
  </si>
  <si>
    <t xml:space="preserve">Mermelada de ciruela, 40 gr </t>
  </si>
  <si>
    <t xml:space="preserve">Mermelada de melocotón, 40 gr </t>
  </si>
  <si>
    <t xml:space="preserve">Mermelada de fresa, 40 gr </t>
  </si>
  <si>
    <t xml:space="preserve">Mermelada de albaricoque, 1 ct </t>
  </si>
  <si>
    <t xml:space="preserve">Mermelada de albaricoque, 40 gr </t>
  </si>
  <si>
    <t>Fruta seca</t>
  </si>
  <si>
    <t>harinas, pan, pastas</t>
  </si>
  <si>
    <t>* Jarabe de arce o azucar de caña</t>
  </si>
  <si>
    <t>* Jarabe de frutas (grosella,menta..)</t>
  </si>
  <si>
    <t>bebidas sin alcohol</t>
  </si>
  <si>
    <t>* Ketchup</t>
  </si>
  <si>
    <t>* Maicena, fécula</t>
  </si>
  <si>
    <t>* Mermelada sin azúcar</t>
  </si>
  <si>
    <t>* Nata líquida especial café (12%mg)</t>
  </si>
  <si>
    <t>* Nata líquida especial cocina (15-18%mg)</t>
  </si>
  <si>
    <t>* Nata o crema de leche ligera (20%mg)</t>
  </si>
  <si>
    <t>* Pan rallado</t>
  </si>
  <si>
    <t>* Polen</t>
  </si>
  <si>
    <t>* Queso rallado de todo tipo</t>
  </si>
  <si>
    <t>* Uvas pasas</t>
  </si>
  <si>
    <t>* Vino o alcohol para cocinar</t>
  </si>
  <si>
    <t>bebidas alcohólicas</t>
  </si>
  <si>
    <t>* Yogurt natural desnatado</t>
  </si>
  <si>
    <t>1 Cd</t>
  </si>
  <si>
    <t>* Yogurt natural entero</t>
  </si>
  <si>
    <t>* Zumo de tomate o verduras</t>
  </si>
  <si>
    <t>10 unidades</t>
  </si>
  <si>
    <t>Actimel</t>
  </si>
  <si>
    <t>Agua mineral</t>
  </si>
  <si>
    <t>Agua tónica</t>
  </si>
  <si>
    <t>Agua tónica light</t>
  </si>
  <si>
    <t>Aguacate</t>
  </si>
  <si>
    <t xml:space="preserve">30 gr </t>
  </si>
  <si>
    <t>frutas</t>
  </si>
  <si>
    <t>aves</t>
  </si>
  <si>
    <t>albaricoques</t>
  </si>
  <si>
    <t>Albóndigas de ternera</t>
  </si>
  <si>
    <t>25 grs (1 unidad)</t>
  </si>
  <si>
    <t>carnes</t>
  </si>
  <si>
    <t>Alcachofas</t>
  </si>
  <si>
    <t>verduras</t>
  </si>
  <si>
    <t>Alcaparras</t>
  </si>
  <si>
    <t>Almejas</t>
  </si>
  <si>
    <t>250 grs (100 grs sin concha)</t>
  </si>
  <si>
    <t>pescados/mariscos</t>
  </si>
  <si>
    <t>Almejas en lata</t>
  </si>
  <si>
    <t>Almendras</t>
  </si>
  <si>
    <t>Alubias blancas cocidas</t>
  </si>
  <si>
    <t>5 Cd (120 grs)</t>
  </si>
  <si>
    <t>Alubias pintas cocidas</t>
  </si>
  <si>
    <t>anchoas en aceite</t>
  </si>
  <si>
    <t>Anís</t>
  </si>
  <si>
    <t>120 grs - 6 Cd</t>
  </si>
  <si>
    <t>1 lata pequeña - 55 grs</t>
  </si>
  <si>
    <t>Atún en conserva al natural</t>
  </si>
  <si>
    <t>Atún fresco</t>
  </si>
  <si>
    <t>Avecrem</t>
  </si>
  <si>
    <t>Avestruz</t>
  </si>
  <si>
    <t>100 gr ( 1 trozo pequeño)</t>
  </si>
  <si>
    <t>15 grs (1Cd)</t>
  </si>
  <si>
    <t>Azúcar vainillada</t>
  </si>
  <si>
    <t>120 grs</t>
  </si>
  <si>
    <t>Batido de cacao</t>
  </si>
  <si>
    <t>Batido de cacao light</t>
  </si>
  <si>
    <t>Batido de fresa,vainilla</t>
  </si>
  <si>
    <t>Bebidas isotónicas</t>
  </si>
  <si>
    <t>200 ml (1vaso)</t>
  </si>
  <si>
    <t>Bechamel</t>
  </si>
  <si>
    <t>3 Cd</t>
  </si>
  <si>
    <t xml:space="preserve">Berberechos          </t>
  </si>
  <si>
    <t>200 grs (100 grs sin concha)</t>
  </si>
  <si>
    <t>Berberechos en conserva</t>
  </si>
  <si>
    <t>Biscottes</t>
  </si>
  <si>
    <t>Bistec de ternera</t>
  </si>
  <si>
    <t>bistec semigraso de buey</t>
  </si>
  <si>
    <t>Bogavante</t>
  </si>
  <si>
    <t>bombones</t>
  </si>
  <si>
    <t>Boquerones</t>
  </si>
  <si>
    <t>100 grs</t>
  </si>
  <si>
    <t>Chocolate "2 Points"</t>
  </si>
  <si>
    <t>Pan (barra de cuarto)</t>
  </si>
  <si>
    <t>50 grs (1/4)</t>
  </si>
  <si>
    <t>Pan (hogaza o pan redondo)</t>
  </si>
  <si>
    <t>50 grs (1 rebanada)</t>
  </si>
  <si>
    <t>Pan cocido con leña</t>
  </si>
  <si>
    <t>50 grs (1/5)</t>
  </si>
  <si>
    <t>55 grs (1 paquete)</t>
  </si>
  <si>
    <t>30 grs (3u)</t>
  </si>
  <si>
    <t>10 grs (1u)</t>
  </si>
  <si>
    <t>16 grs (2u)</t>
  </si>
  <si>
    <t>Cracker 5 cereales</t>
  </si>
  <si>
    <t>panecillo tostado clásico</t>
  </si>
  <si>
    <t>22 grs (2u)</t>
  </si>
  <si>
    <t>panecillos suecos tostados</t>
  </si>
  <si>
    <t>45 grs (1 u)</t>
  </si>
  <si>
    <t>Masa para pizza</t>
  </si>
  <si>
    <t>Pan rallado con ajo y perejil</t>
  </si>
  <si>
    <t>Sémola para cocer</t>
  </si>
  <si>
    <t>Abadejo</t>
  </si>
  <si>
    <t>Ancas de rana</t>
  </si>
  <si>
    <t>150 gr</t>
  </si>
  <si>
    <t>Anchoa fresca</t>
  </si>
  <si>
    <t>Anguila</t>
  </si>
  <si>
    <t>Arenque ahumado</t>
  </si>
  <si>
    <t>50 grs (1u)</t>
  </si>
  <si>
    <t>Arenque escabechado</t>
  </si>
  <si>
    <t>Bacalao en remojo</t>
  </si>
  <si>
    <t>Bacalao fresco</t>
  </si>
  <si>
    <t>Bacalao ahumado</t>
  </si>
  <si>
    <t>Bacalao seco</t>
  </si>
  <si>
    <t>35 grs (1lata)</t>
  </si>
  <si>
    <t>Bonito en aceite</t>
  </si>
  <si>
    <t>50 grs (1/2 lata)</t>
  </si>
  <si>
    <t>Boquerón en conserva</t>
  </si>
  <si>
    <t>Caballa en conserva</t>
  </si>
  <si>
    <t>60 grs (1/2 lata)</t>
  </si>
  <si>
    <t>50 grs (1 lata pq)</t>
  </si>
  <si>
    <t>cangrejo en lata</t>
  </si>
  <si>
    <t>Sardinas en aceite</t>
  </si>
  <si>
    <t>50 grs - 1/2 lata</t>
  </si>
  <si>
    <t>Besugo</t>
  </si>
  <si>
    <t>120 grs (sin caparazón)</t>
  </si>
  <si>
    <t>Bonito fresco</t>
  </si>
  <si>
    <t>Caballa fresca</t>
  </si>
  <si>
    <t>Caballa ahumada</t>
  </si>
  <si>
    <t>Cangrejo de mar</t>
  </si>
  <si>
    <t>Cangrejo de río</t>
  </si>
  <si>
    <t>100 grs (sin caparazón)</t>
  </si>
  <si>
    <t>caracoles de mar</t>
  </si>
  <si>
    <t xml:space="preserve">carpa </t>
  </si>
  <si>
    <t>cazón</t>
  </si>
  <si>
    <t>centollo</t>
  </si>
  <si>
    <t>chanquete</t>
  </si>
  <si>
    <t>cigalas</t>
  </si>
  <si>
    <t>congrio</t>
  </si>
  <si>
    <t>emperador</t>
  </si>
  <si>
    <t>huevas de salmón o lumpo</t>
  </si>
  <si>
    <t>20 grs (3 ct)</t>
  </si>
  <si>
    <t>pan, 1 rosquillo</t>
  </si>
  <si>
    <t>torta de aceite de Inés Rosales</t>
  </si>
  <si>
    <t>200 grs (una mazorca)</t>
  </si>
  <si>
    <t>Maíz para palomitas</t>
  </si>
  <si>
    <t>Chorizo suave Mercadona</t>
  </si>
  <si>
    <t>25 grs (4 lonchas)</t>
  </si>
  <si>
    <t>Churros</t>
  </si>
  <si>
    <t>bizcocho (de panadería)</t>
  </si>
  <si>
    <t>40 grs</t>
  </si>
  <si>
    <t>30 grs (1 unidad)</t>
  </si>
  <si>
    <t>bollo de leche (envasado)</t>
  </si>
  <si>
    <t>cordero asado a la brasa</t>
  </si>
  <si>
    <t>cocina árabe</t>
  </si>
  <si>
    <t>Mejadarra</t>
  </si>
  <si>
    <t>Mel Fuf</t>
  </si>
  <si>
    <t>Meslalla</t>
  </si>
  <si>
    <t>Moutabal</t>
  </si>
  <si>
    <t>Mzura</t>
  </si>
  <si>
    <t>Pastel de dátiles</t>
  </si>
  <si>
    <t>Roz Bi Saffran</t>
  </si>
  <si>
    <t>Salta jazar</t>
  </si>
  <si>
    <t>Samak Charmoule</t>
  </si>
  <si>
    <t>Samak Meshwi bi tahini</t>
  </si>
  <si>
    <t>Tagine de cordero</t>
  </si>
  <si>
    <t>Tagine de cordero con albaricoques</t>
  </si>
  <si>
    <t>Tagine-el-bargoug</t>
  </si>
  <si>
    <t>Tahini</t>
  </si>
  <si>
    <t>Tchoutchouka</t>
  </si>
  <si>
    <t>Tomates picantes</t>
  </si>
  <si>
    <t>arroz con lentejas y cebolla</t>
  </si>
  <si>
    <t>repollo relleno de carne</t>
  </si>
  <si>
    <t>ensalada de aceitunas</t>
  </si>
  <si>
    <t>crema de berenjenas con sésamo</t>
  </si>
  <si>
    <t>zanahorias con salsa picante</t>
  </si>
  <si>
    <t>arroz marroquí con frutos secos</t>
  </si>
  <si>
    <t>ensalada de zanahorias</t>
  </si>
  <si>
    <t>pescado marinado al horno</t>
  </si>
  <si>
    <t>pescado con salsa de sésamo</t>
  </si>
  <si>
    <t>codornices con uvas</t>
  </si>
  <si>
    <t>Soumanate bi Leinab, 1 u</t>
  </si>
  <si>
    <t>Tabbouleh</t>
  </si>
  <si>
    <t>ensalada de trigo y perejil</t>
  </si>
  <si>
    <t>guisado agridulce de carne</t>
  </si>
  <si>
    <t>pasta de sésamo</t>
  </si>
  <si>
    <t>salsa para pescado</t>
  </si>
  <si>
    <t>tomates y pimientos con especias</t>
  </si>
  <si>
    <t>Tarator, 2 Cd</t>
  </si>
  <si>
    <t>Aguedashi Tofu</t>
  </si>
  <si>
    <t>Amaebi</t>
  </si>
  <si>
    <t>Asarishiru</t>
  </si>
  <si>
    <t>California-Maki</t>
  </si>
  <si>
    <t>Ebi Nigiri</t>
  </si>
  <si>
    <t>Ebi Tempura</t>
  </si>
  <si>
    <t>Ebi Suimono</t>
  </si>
  <si>
    <t>Ebi Yaki Udon</t>
  </si>
  <si>
    <t>Ebi Yakimeishi</t>
  </si>
  <si>
    <t>Ebi</t>
  </si>
  <si>
    <t>Funamorisushi</t>
  </si>
  <si>
    <t>Futo-Maki</t>
  </si>
  <si>
    <t>Gohan</t>
  </si>
  <si>
    <t>Gyouza</t>
  </si>
  <si>
    <t>Gyuucheese</t>
  </si>
  <si>
    <t>cocina japonesa</t>
  </si>
  <si>
    <t>requesón de soja frito</t>
  </si>
  <si>
    <t>gambas dulces</t>
  </si>
  <si>
    <t>sopa de soja con almejas</t>
  </si>
  <si>
    <t>rollo relleno de aguacate con cangrejo</t>
  </si>
  <si>
    <t>gambas</t>
  </si>
  <si>
    <t>sopa de gambas</t>
  </si>
  <si>
    <t>langostinos rebozados</t>
  </si>
  <si>
    <t>fideo de Udon frito con langostinos</t>
  </si>
  <si>
    <t>arroz frito con gambas</t>
  </si>
  <si>
    <t>pinchitos de langostino</t>
  </si>
  <si>
    <t>sushi variado</t>
  </si>
  <si>
    <t>rollo grande relleno de tortilla, calabaza y cangrejo</t>
  </si>
  <si>
    <t>arroz blanco</t>
  </si>
  <si>
    <t>empanadillas fritas de verduras y carne</t>
  </si>
  <si>
    <t>pinchitos de ternera con queso</t>
  </si>
  <si>
    <t>Haramaki</t>
  </si>
  <si>
    <t>Hitsuji</t>
  </si>
  <si>
    <t>Ika Furai</t>
  </si>
  <si>
    <t>Ika</t>
  </si>
  <si>
    <t>Kaisen Domburi</t>
  </si>
  <si>
    <t>Kaisen Udon</t>
  </si>
  <si>
    <t>Kamo Donburi</t>
  </si>
  <si>
    <t>Kani</t>
  </si>
  <si>
    <t>chistorra</t>
  </si>
  <si>
    <t>Choco Corn Flakes</t>
  </si>
  <si>
    <t>chocolate en polvo</t>
  </si>
  <si>
    <t>30 grs (3Cd)</t>
  </si>
  <si>
    <t>20 grs (1 chocolatina)</t>
  </si>
  <si>
    <t>1 barrita</t>
  </si>
  <si>
    <t>Choped de cerdo</t>
  </si>
  <si>
    <t>Choped de ternera</t>
  </si>
  <si>
    <t>25 grs (3 lonchas)</t>
  </si>
  <si>
    <t>Chorizo ibérico</t>
  </si>
  <si>
    <t>30 grs (3 lonchas)</t>
  </si>
  <si>
    <t>Chorizo de Pamplona</t>
  </si>
  <si>
    <t>Chorizo de barbacoa</t>
  </si>
  <si>
    <t>35 grs (1 u)</t>
  </si>
  <si>
    <t>ciruelas pasas</t>
  </si>
  <si>
    <t>100 grs (3-4 unidades)</t>
  </si>
  <si>
    <t>clementinas</t>
  </si>
  <si>
    <t>compota</t>
  </si>
  <si>
    <t>Copos de Avena</t>
  </si>
  <si>
    <t>20 grs - 4 Cd</t>
  </si>
  <si>
    <t>cordero (corazón)</t>
  </si>
  <si>
    <t>cordero (costilla grasa)</t>
  </si>
  <si>
    <t>60 grs (1 u)</t>
  </si>
  <si>
    <t>cordero (costilla magra)</t>
  </si>
  <si>
    <t>cordero (cuello)</t>
  </si>
  <si>
    <t>80 grs (1 trozo)</t>
  </si>
  <si>
    <t>cordero (hígado)</t>
  </si>
  <si>
    <t>cordero (lengua)</t>
  </si>
  <si>
    <t>cordero (paletilla, espalda)</t>
  </si>
  <si>
    <t>100 grs (1 trozo)</t>
  </si>
  <si>
    <t>cordero (pierna)</t>
  </si>
  <si>
    <t>Lay's al punto de sal, 15 gr</t>
  </si>
  <si>
    <t>Ruffles onduladas, 15 gr</t>
  </si>
  <si>
    <t>Ruffles jamón, jamón, 15 gr</t>
  </si>
  <si>
    <t>Ruffles queso y más, 15 gr</t>
  </si>
  <si>
    <t>Ruffels fresco pepinillo, 15 gr</t>
  </si>
  <si>
    <t>Ruffles alioli olé, 15 gr</t>
  </si>
  <si>
    <t>PRINGLES</t>
  </si>
  <si>
    <t>Patatas fritas originales, 15 gr</t>
  </si>
  <si>
    <t>Crema agria y cebolla, 15 gr</t>
  </si>
  <si>
    <t>Hot &amp; Spicy, picante, 15 gr</t>
  </si>
  <si>
    <t>Páprica, 15 gr</t>
  </si>
  <si>
    <t>Pizza, 15 gr</t>
  </si>
  <si>
    <t>TORTILLAS CHIPS MEJICANAS</t>
  </si>
  <si>
    <t>CASA FIESTA</t>
  </si>
  <si>
    <t>Nachos autenticos, 25 gr</t>
  </si>
  <si>
    <t>Nachos, chili, 25 gr</t>
  </si>
  <si>
    <t>Nachos, barbacoa, 25 gr</t>
  </si>
  <si>
    <t>Nachos, queso, 25 gr</t>
  </si>
  <si>
    <t>OLD EL PASO</t>
  </si>
  <si>
    <t>Nachips, tortas fritas de maíz, 25 gr</t>
  </si>
  <si>
    <t>Tortilla chips, jalapeños, cheese, 25 gr</t>
  </si>
  <si>
    <t>Tortilla chips, chili, 25 gr</t>
  </si>
  <si>
    <t>Tortilla chips, salsa, 25 gr</t>
  </si>
  <si>
    <t>AYUDAS CULINARIAS</t>
  </si>
  <si>
    <t>ALCAPARRAS</t>
  </si>
  <si>
    <t>HERO</t>
  </si>
  <si>
    <t>Alcaparras en vinagre</t>
  </si>
  <si>
    <t>RIOVERDE</t>
  </si>
  <si>
    <t>ACEITE DE GIRASOL</t>
  </si>
  <si>
    <t>ARTUA</t>
  </si>
  <si>
    <t>Aceite de maiz, 1 ct</t>
  </si>
  <si>
    <t>Borgesol, aceite refinado de girason, 1 ct</t>
  </si>
  <si>
    <t>COOSOL</t>
  </si>
  <si>
    <t>Aceite de girason 1 ct</t>
  </si>
  <si>
    <t>KOIPE</t>
  </si>
  <si>
    <t>Koipesol, aceite de girasol, 1 ct</t>
  </si>
  <si>
    <t>ACEITE DE OLIVA</t>
  </si>
  <si>
    <t>Aceite de oliva suave 0'4, 1ct</t>
  </si>
  <si>
    <t>Aceite de oliva gustoso La Gloria 1º, 1ct</t>
  </si>
  <si>
    <t>Aceite de oliva virgen 0'5, 1ct</t>
  </si>
  <si>
    <t>Aceite de oliva virgen extra pinal, 1ct</t>
  </si>
  <si>
    <t>Aceite de oliva virgen extra hojiblanca, 1ct</t>
  </si>
  <si>
    <t>CARBONEL</t>
  </si>
  <si>
    <t>Aceite de oliva 0'4, 1ct</t>
  </si>
  <si>
    <t>Aceite de oliva virgen extra gran seleccion, 1ct</t>
  </si>
  <si>
    <t>COOSUR</t>
  </si>
  <si>
    <t>Aceite de oliva virgen extra, 1ct</t>
  </si>
  <si>
    <t>Aceite de oliva 1º, 1ct</t>
  </si>
  <si>
    <t>LA MASIA</t>
  </si>
  <si>
    <t>Aceite de oliva sabor intenso SUMUM, 1ct</t>
  </si>
  <si>
    <t>YBARRA</t>
  </si>
  <si>
    <t>AZUCAR</t>
  </si>
  <si>
    <t>AZUCARERA EBRO</t>
  </si>
  <si>
    <t>*Azúcar blanco en terrones envueltos, 1 terron</t>
  </si>
  <si>
    <t>*Azúcar blanco en grano, 1 ct</t>
  </si>
  <si>
    <t>Azúcar blanco en grano 1 Cd (15 gr)</t>
  </si>
  <si>
    <t>Azúcar blanco en sobres 1 sobre</t>
  </si>
  <si>
    <t>Azúcar glacé 1 Cd (15 gr)</t>
  </si>
  <si>
    <t>AZUCARERA ESPAÑOLA</t>
  </si>
  <si>
    <t>*Azúcar moreno azucaritos, 1 terrón</t>
  </si>
  <si>
    <t>*Azúcar moreno en grano, 1 ct</t>
  </si>
  <si>
    <t>Azúcar moreno en grano, 1 Cd</t>
  </si>
  <si>
    <t>*Azúcar blanco, 1 ct</t>
  </si>
  <si>
    <t>Azúcar blanco, 2 Cd</t>
  </si>
  <si>
    <t>BIO CENTURY</t>
  </si>
  <si>
    <t>*Azúcar integral de caña, 1 ct</t>
  </si>
  <si>
    <t>Azúcar integral de caña, 1 Cd</t>
  </si>
  <si>
    <t>CALDO EN PASTILLAS</t>
  </si>
  <si>
    <t>GALLINA BLANCA</t>
  </si>
  <si>
    <t>*Avecrem, caldo de pollo, 1 pastilla</t>
  </si>
  <si>
    <t>*Avecrem, cocido casero, 1 pastilla</t>
  </si>
  <si>
    <t>*Sabore Avecrem, ajo y perejil, 1 pastilla</t>
  </si>
  <si>
    <t>*Sabores Avecrem, cebolla y ajo, 1 pastilla</t>
  </si>
  <si>
    <t>NESTLÉ-MAGGI</t>
  </si>
  <si>
    <t>*Caldo consomé, 1 cubito</t>
  </si>
  <si>
    <t>*Caldo cubitos, 1 cubito</t>
  </si>
  <si>
    <t>STARLUX</t>
  </si>
  <si>
    <t>Caldo de carne granulado, 1 ct</t>
  </si>
  <si>
    <t>Caldo de carne granulado, 1 Cd</t>
  </si>
  <si>
    <t>*Caldo de pollo granulado, 1 ct</t>
  </si>
  <si>
    <t>Caldo de pollo granulado, 1 Cd</t>
  </si>
  <si>
    <t>*Caldo de pescado granulado, 1 ct</t>
  </si>
  <si>
    <t>Caldo de pescado granulado, 1 Cd</t>
  </si>
  <si>
    <t>*Doble Caldo sabor clásico pastillas, 1 pastilla</t>
  </si>
  <si>
    <t>*Caldo de gallina, 1 pastilla</t>
  </si>
  <si>
    <t>*Caldo suave carne con verduras, 1 pastilla</t>
  </si>
  <si>
    <t>Caldo suave con verduras variadas, 1 pastilla</t>
  </si>
  <si>
    <t>*Tus sabores, ajo y cebolla, 1 pastilla</t>
  </si>
  <si>
    <t>*Tus sabores, finas hierbas, 1 pastilla</t>
  </si>
  <si>
    <t>*Tus sabores, ajo y perejil, 1 pastilla</t>
  </si>
  <si>
    <t>KNORR</t>
  </si>
  <si>
    <t>*Caldo de pescado, 1 pastilla</t>
  </si>
  <si>
    <t>Caldo casero de pollo y ternera, ración</t>
  </si>
  <si>
    <t>CEBOLLETAS EN VINAGRE</t>
  </si>
  <si>
    <t>Cebolletas en vinagre</t>
  </si>
  <si>
    <t>CLARA DE HUEVO</t>
  </si>
  <si>
    <t>*Clara de huevo, 1 u</t>
  </si>
  <si>
    <t>Clara de huevo, 2 u</t>
  </si>
  <si>
    <t>EDULCORANTE</t>
  </si>
  <si>
    <t>Bio Century comprimidos, 1 u</t>
  </si>
  <si>
    <t>CANDAREL</t>
  </si>
  <si>
    <t>Aspartamo edulcorante comprimidos, 1 u</t>
  </si>
  <si>
    <t>MESURA</t>
  </si>
  <si>
    <t>Edulcorante con fructosa en sobres 1 u (2'5 gr)</t>
  </si>
  <si>
    <t>Edulcorante con fructosa en sobres, 6 u</t>
  </si>
  <si>
    <t>NATREEN</t>
  </si>
  <si>
    <t>Natreen fructosa en sobres, 1 sobre</t>
  </si>
  <si>
    <t>Natreen gourmet comprimidos, 1 u</t>
  </si>
  <si>
    <t>Natreen clasic comprimidos, 1 u</t>
  </si>
  <si>
    <t>Natreen gourmet granulado, 1 ct</t>
  </si>
  <si>
    <t>POLYDULCIN</t>
  </si>
  <si>
    <t>Polydulcin, 1 sobre</t>
  </si>
  <si>
    <t>SANTIVERI</t>
  </si>
  <si>
    <t>*Fructosa, 1 ct</t>
  </si>
  <si>
    <t>Fructosa, 1 Cd</t>
  </si>
  <si>
    <t>ESPECIAS</t>
  </si>
  <si>
    <t>DUCROS</t>
  </si>
  <si>
    <t>Ajo en láminas</t>
  </si>
  <si>
    <t>Ajo en polvo</t>
  </si>
  <si>
    <t>Canela en rama</t>
  </si>
  <si>
    <t>Canela molida</t>
  </si>
  <si>
    <t>Clavo entero</t>
  </si>
  <si>
    <t>Calvo molido</t>
  </si>
  <si>
    <t>Colorante alimentario</t>
  </si>
  <si>
    <t>Guindilla entera</t>
  </si>
  <si>
    <t>Guindilla molida</t>
  </si>
  <si>
    <t>Molinillos de 5 bayas</t>
  </si>
  <si>
    <t>Molinillos de ajo</t>
  </si>
  <si>
    <t>Molinillos de nuez moscada</t>
  </si>
  <si>
    <t>Molinillos de pimienta</t>
  </si>
  <si>
    <t>Nuez moscada entera</t>
  </si>
  <si>
    <t>Nuez moscada molida</t>
  </si>
  <si>
    <t>Pimentón dulce</t>
  </si>
  <si>
    <t>Pimentón picante</t>
  </si>
  <si>
    <t>Pimienta blanca entera</t>
  </si>
  <si>
    <t>Pimienta blanca molida</t>
  </si>
  <si>
    <t>Pimienta negra entera</t>
  </si>
  <si>
    <t>Pimienta negra machacada</t>
  </si>
  <si>
    <t>Pimienta negra molida</t>
  </si>
  <si>
    <t>Sal de ajo</t>
  </si>
  <si>
    <t>FÉCULA-HARINA DE MAIZ</t>
  </si>
  <si>
    <t>MAIZENA</t>
  </si>
  <si>
    <t>*Harina fina de maíz, 1 ct</t>
  </si>
  <si>
    <t>Harina fina de maíz, 1 Cd</t>
  </si>
  <si>
    <t>*Express espesante, 1 ct</t>
  </si>
  <si>
    <t>Express espesante, 1 Cd</t>
  </si>
  <si>
    <t>MASECA</t>
  </si>
  <si>
    <t>*Harina de maíz, 1 ct</t>
  </si>
  <si>
    <t>Harina de maíz, 1 Cd</t>
  </si>
  <si>
    <t>FRUCTOSA</t>
  </si>
  <si>
    <t>Edulcorante con fructosa en sobres, 1 u (2'5 gr)</t>
  </si>
  <si>
    <t>Fructosa sobres, 1 u</t>
  </si>
  <si>
    <t>GUINDILLA</t>
  </si>
  <si>
    <t>Guindilla vasca</t>
  </si>
  <si>
    <t>Guindilla picante extra</t>
  </si>
  <si>
    <t>GELATINA</t>
  </si>
  <si>
    <t>ROYAL</t>
  </si>
  <si>
    <t>Gelatina neutra en polvo</t>
  </si>
  <si>
    <t>Gelatina sabor frutas en polvo, 1 flan</t>
  </si>
  <si>
    <t>HARINA</t>
  </si>
  <si>
    <t>GALLO</t>
  </si>
  <si>
    <t>*Harina de repostería, 1 ct</t>
  </si>
  <si>
    <t>Harina de repostería, 1 Cd</t>
  </si>
  <si>
    <t>Harina extra, 2 Cd</t>
  </si>
  <si>
    <t>Harina de freir, 2 Cd</t>
  </si>
  <si>
    <t>Harina de trigo, 2 Cd</t>
  </si>
  <si>
    <t>HARIMSA</t>
  </si>
  <si>
    <t>*Harina superior de trigo con levadura, 1 ct</t>
  </si>
  <si>
    <t>15 grs (1puñado)</t>
  </si>
  <si>
    <t>1 sobre (85 grs)</t>
  </si>
  <si>
    <t>1 flan (100grs)</t>
  </si>
  <si>
    <t>55 grs</t>
  </si>
  <si>
    <t>Atún en aceite / lata grande</t>
  </si>
  <si>
    <t>Atún en aceite / lata pequeña</t>
  </si>
  <si>
    <t>80 grs - 52 grs escurrido</t>
  </si>
  <si>
    <t>queso cottage Fioccolat para ensaladas</t>
  </si>
  <si>
    <t>tarrina 200 grs</t>
  </si>
  <si>
    <t>1/2 tarrina 100 grs</t>
  </si>
  <si>
    <t>Carne picada de pavo y pollo</t>
  </si>
  <si>
    <t>Helado jijona, crocanti, avellanas, almendras</t>
  </si>
  <si>
    <t>2 bolas (100 ml)</t>
  </si>
  <si>
    <t>Helado de fruta (fresa, limón)</t>
  </si>
  <si>
    <t>polo almendrado</t>
  </si>
  <si>
    <t>polo de chocolate</t>
  </si>
  <si>
    <t>polo de lima, limón, fresa, naranja</t>
  </si>
  <si>
    <t>Tarta helada de café</t>
  </si>
  <si>
    <t>Tarta helada de caramelo</t>
  </si>
  <si>
    <t>125 ml (1 ración)</t>
  </si>
  <si>
    <t>Tarta helada de limón</t>
  </si>
  <si>
    <t>Tarta helada de whisky</t>
  </si>
  <si>
    <t>trufas heladas</t>
  </si>
  <si>
    <t>15 grs (1 u)</t>
  </si>
  <si>
    <t>bizcocho envasado o Bocaditos de Gloria</t>
  </si>
  <si>
    <t>30 grs (1 pq)</t>
  </si>
  <si>
    <t>caña de cabello de ángel</t>
  </si>
  <si>
    <t>80 grs (1 unidad)</t>
  </si>
  <si>
    <t>caña rellena de crema</t>
  </si>
  <si>
    <t>60 grs (1 unidad)</t>
  </si>
  <si>
    <t>donettes clásicos</t>
  </si>
  <si>
    <t>1 porción (80 grs)</t>
  </si>
  <si>
    <t>tiramisú</t>
  </si>
  <si>
    <t>Almendrados</t>
  </si>
  <si>
    <t>1 unidad (50 grs)</t>
  </si>
  <si>
    <t>Pop Cracks para microondas estrellas sabor bacon, 1 paq</t>
  </si>
  <si>
    <t>Pop Cracks para microondas parrillas con sabor especias, 1 paq</t>
  </si>
  <si>
    <t>Pop Cracks para microondas corteza clásica, 1 paq</t>
  </si>
  <si>
    <t>GREFUSA</t>
  </si>
  <si>
    <t>Campolos Premium, patatas fritas, 15 gr</t>
  </si>
  <si>
    <t>Gublins, snack de maiz sabor jamón, 15 gr</t>
  </si>
  <si>
    <t>Mister Corn (maíz frito tierno), 20 gr</t>
  </si>
  <si>
    <t>HIPERCOR</t>
  </si>
  <si>
    <t>tarrina (75 grs)</t>
  </si>
  <si>
    <t>Queso de cabra</t>
  </si>
  <si>
    <t>Queso de cabra seco</t>
  </si>
  <si>
    <t>queso Babybel (tipo 50% MG)</t>
  </si>
  <si>
    <t>Queso Raclette</t>
  </si>
  <si>
    <t>queso Roquefort</t>
  </si>
  <si>
    <t>Hoja "Base de datos"</t>
  </si>
  <si>
    <t>Hoja "Alimentos diarios"</t>
  </si>
  <si>
    <t>Hoja "Bono Points"</t>
  </si>
  <si>
    <t>Notas</t>
  </si>
  <si>
    <t>Nombre:</t>
  </si>
  <si>
    <t>Diario y Calculadora de Points</t>
  </si>
  <si>
    <r>
      <t>Precaución:</t>
    </r>
    <r>
      <rPr>
        <sz val="10"/>
        <rFont val="Arial"/>
        <family val="0"/>
      </rPr>
      <t xml:space="preserve"> Presionar el botón de abajo</t>
    </r>
  </si>
  <si>
    <t>borrará todos los datos introducidos de</t>
  </si>
  <si>
    <t>la semana, incluso los Bono Points.</t>
  </si>
  <si>
    <t>Estado Semanal:</t>
  </si>
  <si>
    <t>Points Usados</t>
  </si>
  <si>
    <t>Permitidos</t>
  </si>
  <si>
    <t>Fecha</t>
  </si>
  <si>
    <t>Points Diarios Permitidos:</t>
  </si>
  <si>
    <t>Peso Ideal ==&gt;</t>
  </si>
  <si>
    <t>1ct</t>
  </si>
  <si>
    <t>1 lata</t>
  </si>
  <si>
    <t>100 gr</t>
  </si>
  <si>
    <t>120 gr</t>
  </si>
  <si>
    <t>5 lonchas</t>
  </si>
  <si>
    <t>1 vaso</t>
  </si>
  <si>
    <t>1 bol</t>
  </si>
  <si>
    <t>1 ct</t>
  </si>
  <si>
    <t>1 cd</t>
  </si>
  <si>
    <t>50 gr</t>
  </si>
  <si>
    <t>200 gr</t>
  </si>
  <si>
    <t>Baguette</t>
  </si>
  <si>
    <t>Costilla de cerdo</t>
  </si>
  <si>
    <t>Cuajada</t>
  </si>
  <si>
    <t>albóndigas vegetales</t>
  </si>
  <si>
    <t>batido de soja con zumo de naranja, piña</t>
  </si>
  <si>
    <t>bebida de soja con cereales</t>
  </si>
  <si>
    <t>bratwurts vegetales</t>
  </si>
  <si>
    <t>carnita (preparado vegetal)</t>
  </si>
  <si>
    <t>copos de avena integrales</t>
  </si>
  <si>
    <t>ginseng *</t>
  </si>
  <si>
    <t>* ginseng</t>
  </si>
  <si>
    <t>hamburguesas vegetales ahumadas</t>
  </si>
  <si>
    <t>jalea real *</t>
  </si>
  <si>
    <t>* jalea real</t>
  </si>
  <si>
    <t>lecitina de soja</t>
  </si>
  <si>
    <t>levadura de cerveza</t>
  </si>
  <si>
    <t>paté de champiñones</t>
  </si>
  <si>
    <t>paté de olivas</t>
  </si>
  <si>
    <t>paté vegetal</t>
  </si>
  <si>
    <t>polen</t>
  </si>
  <si>
    <t>postre de soja, sabor chocolate</t>
  </si>
  <si>
    <t>postre de soja, sabor fresa, vainilla o moka</t>
  </si>
  <si>
    <t>Proteína de soja texturizada</t>
  </si>
  <si>
    <t>integral, vegetariano, dietético</t>
  </si>
  <si>
    <t>330 ml (1u)</t>
  </si>
  <si>
    <t>50 grs (1 ración)</t>
  </si>
  <si>
    <t>1 Cd o 3 perlas</t>
  </si>
  <si>
    <t>1 ct o 1 perla</t>
  </si>
  <si>
    <t>2 ampollas</t>
  </si>
  <si>
    <t>1 ampolla</t>
  </si>
  <si>
    <t>2 ct</t>
  </si>
  <si>
    <t>salchichas vegetales</t>
  </si>
  <si>
    <t>13 grs (1u)</t>
  </si>
  <si>
    <t>seitán</t>
  </si>
  <si>
    <t>seitán con salsa a las finas hierbas</t>
  </si>
  <si>
    <t>seitán en filetes (envasado)</t>
  </si>
  <si>
    <t>tofú con algas</t>
  </si>
  <si>
    <t>Nata líquida especial café (12%mg) *</t>
  </si>
  <si>
    <t>Nata líquida especial cocina(15-18%mg) *</t>
  </si>
  <si>
    <t>1 rebanada (25grs)</t>
  </si>
  <si>
    <t>Pan de molde integral</t>
  </si>
  <si>
    <t>1 rebanada (19grs)</t>
  </si>
  <si>
    <t>Pan de molde ocho cereales y semillas</t>
  </si>
  <si>
    <t>1 rebanada (30grs)</t>
  </si>
  <si>
    <t>Pan de molde rústico</t>
  </si>
  <si>
    <t>1 rebanada (38grs)</t>
  </si>
  <si>
    <t>Pan de viena</t>
  </si>
  <si>
    <t>Pan integral</t>
  </si>
  <si>
    <t>Pan rallado *</t>
  </si>
  <si>
    <t>pan tostado normal e integral</t>
  </si>
  <si>
    <t>1 rebanada (20 grs)</t>
  </si>
  <si>
    <t>Polen *</t>
  </si>
  <si>
    <t>tarrina (66 grs)</t>
  </si>
  <si>
    <t>Queso Gouda de régimen</t>
  </si>
  <si>
    <t>Refrescos de estractos (naranja , limón, té)</t>
  </si>
  <si>
    <t>Wasa</t>
  </si>
  <si>
    <t>Yogur desnatado natural</t>
  </si>
  <si>
    <t>yogur desnatado natural o con sabor a frutas</t>
  </si>
  <si>
    <t>Conejo al ajillo</t>
  </si>
  <si>
    <t>Leche de soja</t>
  </si>
  <si>
    <t>brotes de soja</t>
  </si>
  <si>
    <t xml:space="preserve"> Almuerzo / Merienda</t>
  </si>
  <si>
    <t>Huevo (crudo/cocido/plancha)</t>
  </si>
  <si>
    <t>Legumbre cocida</t>
  </si>
  <si>
    <t>Lenguado</t>
  </si>
  <si>
    <t>Lentejas cocidas</t>
  </si>
  <si>
    <t>Levadura</t>
  </si>
  <si>
    <t>Licores dulces</t>
  </si>
  <si>
    <t>30 ml ( 1 chupito)</t>
  </si>
  <si>
    <t>Litchis</t>
  </si>
  <si>
    <t>lomo de cerdo</t>
  </si>
  <si>
    <t>80 gr (2 trozos)</t>
  </si>
  <si>
    <t>Lubina</t>
  </si>
  <si>
    <t>Lucio</t>
  </si>
  <si>
    <t>Macarrones</t>
  </si>
  <si>
    <t>Macarrones cocidos</t>
  </si>
  <si>
    <t>Macedonia de frutas en almíbar ligero</t>
  </si>
  <si>
    <t>150 grs</t>
  </si>
  <si>
    <t>Macedonia de frutas sin azúcar</t>
  </si>
  <si>
    <t>Macedonia o ensalada de frutas</t>
  </si>
  <si>
    <t>125 g</t>
  </si>
  <si>
    <t>Mandarinas</t>
  </si>
  <si>
    <t>mango</t>
  </si>
  <si>
    <t>Manteca de cerdo</t>
  </si>
  <si>
    <t>10 gr (2 ct)</t>
  </si>
  <si>
    <t>Mantequilla</t>
  </si>
  <si>
    <t>Mantequilla ligera</t>
  </si>
  <si>
    <t>Manzanas</t>
  </si>
  <si>
    <t>1 mediana</t>
  </si>
  <si>
    <t xml:space="preserve">40 grs           </t>
  </si>
  <si>
    <t>Mayonesa</t>
  </si>
  <si>
    <t>Mayonesa ligera</t>
  </si>
  <si>
    <t>Mayonesa sin huevo</t>
  </si>
  <si>
    <t>Mejillones</t>
  </si>
  <si>
    <t>mejillones</t>
  </si>
  <si>
    <t>melocotón</t>
  </si>
  <si>
    <t>Melón</t>
  </si>
  <si>
    <t>Membrillo</t>
  </si>
  <si>
    <t>Merluza</t>
  </si>
  <si>
    <t>Merluza, lomos a la romana</t>
  </si>
  <si>
    <t>Mermelada</t>
  </si>
  <si>
    <t>Mermelada con azúcar</t>
  </si>
  <si>
    <t xml:space="preserve">Mermelada con azúcar </t>
  </si>
  <si>
    <t>Mero</t>
  </si>
  <si>
    <t>Miel</t>
  </si>
  <si>
    <t>10 grs (1ct)</t>
  </si>
  <si>
    <t>Morcilla</t>
  </si>
  <si>
    <t>60 grs</t>
  </si>
  <si>
    <t>morro frito (cerdo)</t>
  </si>
  <si>
    <t>Mortadela</t>
  </si>
  <si>
    <t>Mousse de queso fresco desnatado</t>
  </si>
  <si>
    <t>1 tarrina</t>
  </si>
  <si>
    <t>Mozzarella</t>
  </si>
  <si>
    <t>30 grs</t>
  </si>
  <si>
    <t>Muesli</t>
  </si>
  <si>
    <t>2 Cd (20 grs)</t>
  </si>
  <si>
    <t>Nachos</t>
  </si>
  <si>
    <t>25 grs</t>
  </si>
  <si>
    <t>Naranjas</t>
  </si>
  <si>
    <t>Nata líquida para montar (35 %mg)</t>
  </si>
  <si>
    <t>1 ración</t>
  </si>
  <si>
    <t>Navajas</t>
  </si>
  <si>
    <t>nectarina</t>
  </si>
  <si>
    <t>Nísperos</t>
  </si>
  <si>
    <t>Oca, ganso</t>
  </si>
  <si>
    <t>Palitos de cangrejo - surimi</t>
  </si>
  <si>
    <t>Pan de burguer</t>
  </si>
  <si>
    <t>55 grs (1 unidad)</t>
  </si>
  <si>
    <t>Pan de maxi-burguer</t>
  </si>
  <si>
    <t>75 grs (1 unidad)</t>
  </si>
  <si>
    <t>Pan de molde</t>
  </si>
  <si>
    <t>20 grs (2 Cd)</t>
  </si>
  <si>
    <t>Pan Wasa light</t>
  </si>
  <si>
    <t>Panceta</t>
  </si>
  <si>
    <t>Pasta fresca</t>
  </si>
  <si>
    <t>200 grs</t>
  </si>
  <si>
    <t>Pasta para sopa cocida</t>
  </si>
  <si>
    <t>Pasta quebrada, Brisa, Hojaldre</t>
  </si>
  <si>
    <t>Patatas chips</t>
  </si>
  <si>
    <t>15 grs (1 puñado)</t>
  </si>
  <si>
    <t>Patatas chips ligeras</t>
  </si>
  <si>
    <t>patatas cocidas</t>
  </si>
  <si>
    <t>100 gr, 2 pq</t>
  </si>
  <si>
    <t>Pato (sin piel)</t>
  </si>
  <si>
    <t>120 gr ( 1 muslo pequeño)</t>
  </si>
  <si>
    <t>Pavo</t>
  </si>
  <si>
    <t>Pavo (filete de pechuga)</t>
  </si>
  <si>
    <t>pavo asado</t>
  </si>
  <si>
    <t>1 trozo</t>
  </si>
  <si>
    <t>Peladillas</t>
  </si>
  <si>
    <t>Pepinillos en vinagre</t>
  </si>
  <si>
    <t>Pescadilla</t>
  </si>
  <si>
    <t>Pichón</t>
  </si>
  <si>
    <t>100 gr (1/2 unidad)</t>
  </si>
  <si>
    <t>Pies de cerdo</t>
  </si>
  <si>
    <t>1 unidad (100 gr limpios)</t>
  </si>
  <si>
    <t>Piña fresca</t>
  </si>
  <si>
    <t>Pistachos</t>
  </si>
  <si>
    <t>Plátano de Canarias</t>
  </si>
  <si>
    <t>Plum-cake</t>
  </si>
  <si>
    <t>Vichy Celestins,1 vaso grande (250 ml)</t>
  </si>
  <si>
    <t>BEBIDAS ISOTÓNICAS</t>
  </si>
  <si>
    <t>Red Bull, 1 lata (250 ml)</t>
  </si>
  <si>
    <t>Dynamite, 200 ml</t>
  </si>
  <si>
    <t>Aquarius, 1 lata (330 ml)</t>
  </si>
  <si>
    <t>Aquarius naranja, 1 lata (330 ml)</t>
  </si>
  <si>
    <t>Isostar naranja, 200 ml</t>
  </si>
  <si>
    <t>Isostar limón, 200 ml</t>
  </si>
  <si>
    <t>Gatorade sabor naranja roja, 200 ml</t>
  </si>
  <si>
    <t>Gatorade sabor naranja, 200 ml</t>
  </si>
  <si>
    <t>Gatorade sabor limón, 200 ml</t>
  </si>
  <si>
    <t>Gatorade sabor piña, 200 ml</t>
  </si>
  <si>
    <t>BEBIDAS DE CACAO INSTANTÁNEO</t>
  </si>
  <si>
    <t>Soluble al cacao, 1 Cd</t>
  </si>
  <si>
    <t>NESTLÉ</t>
  </si>
  <si>
    <t>Nesquik instantáneo, 1 Cd</t>
  </si>
  <si>
    <t>NUTREXPA</t>
  </si>
  <si>
    <t>Cola-Cao, 1 Cd</t>
  </si>
  <si>
    <t>*Cola-Cao bajo en calorías, 1 ct</t>
  </si>
  <si>
    <t>Cola-Cao bajo en calorías, 2 Cd</t>
  </si>
  <si>
    <t>*Cola-Cao con fibra, 1 ct</t>
  </si>
  <si>
    <t>Cola_Cao con figra, 2 Cd</t>
  </si>
  <si>
    <t>VALOR</t>
  </si>
  <si>
    <t>Cacao puro en polvo, sin azúcar 1 Cd</t>
  </si>
  <si>
    <t>BEBIDAS DE CAFÉ INSTANTÁNEO</t>
  </si>
  <si>
    <t>Eko con miel, 1 ct</t>
  </si>
  <si>
    <t>Eko, 1 ct</t>
  </si>
  <si>
    <t>Nescafé classic, 1 Cd</t>
  </si>
  <si>
    <t>Nescafé classic descafeinado, 1 Cd</t>
  </si>
  <si>
    <t>Nescafé Mix, (cacao-café), 1 Cd</t>
  </si>
  <si>
    <t>Nescafé puro Colombia, 1 Cd</t>
  </si>
  <si>
    <t>Nescafé Alta Rica, 1 Cd</t>
  </si>
  <si>
    <t>Nescafé Solo, 1 Cd</t>
  </si>
  <si>
    <t>Nescafé Solo descafeinado, 1 Cd</t>
  </si>
  <si>
    <t>Nescafé Expresso, 1 Cd</t>
  </si>
  <si>
    <t>Nescafé Cappuccino, 1 sobre</t>
  </si>
  <si>
    <t>Nescafé Cappuccino descafeinado, 1 sobre</t>
  </si>
  <si>
    <t>Nescafé Vienes, 1 sobre</t>
  </si>
  <si>
    <t>BEBIDAS REFRESCANTES CON ZUMO</t>
  </si>
  <si>
    <t>COCA-COLA</t>
  </si>
  <si>
    <t>Fruitopía plátano, 200 ml</t>
  </si>
  <si>
    <t>Fruitopía manzana, 200 ml</t>
  </si>
  <si>
    <t>Fruitopía naranja, 200 ml</t>
  </si>
  <si>
    <t>Fruitopía limon, 200 ml</t>
  </si>
  <si>
    <t>PEPSI</t>
  </si>
  <si>
    <t>Fruitopía Pineapple emotion, 200 ml</t>
  </si>
  <si>
    <t>Fruitopía lemon Obsession, 200 ml</t>
  </si>
  <si>
    <t>Fruitopía Orange attraction, 200 ml</t>
  </si>
  <si>
    <t>TRINARANJUS</t>
  </si>
  <si>
    <t>Trina limón, 200 ml</t>
  </si>
  <si>
    <t>Trina naranja, 200 ml</t>
  </si>
  <si>
    <t>Trina piña, 200 ml</t>
  </si>
  <si>
    <t>Trina manzana, 200 ml</t>
  </si>
  <si>
    <t>Trina light maranja, 200 ml</t>
  </si>
  <si>
    <t>Trina light limón, 200 ml</t>
  </si>
  <si>
    <t>CAFÉ</t>
  </si>
  <si>
    <t>MESTLÉ</t>
  </si>
  <si>
    <t>Bonka grano tueste natural, 1 taza</t>
  </si>
  <si>
    <t>Bonka grano descafeinado, 1 taza</t>
  </si>
  <si>
    <t>Bonka molido tueste natural, 1 taza</t>
  </si>
  <si>
    <t>Bonka molido descafeinado, 1 taza</t>
  </si>
  <si>
    <t>Bonka molido puro Colombia, 1 taza</t>
  </si>
  <si>
    <t>Bonka molido negresco,, 1 taza</t>
  </si>
  <si>
    <t>Bonka molido caferera express, 1 taza</t>
  </si>
  <si>
    <t>Bonka molido mezcla natural 50%, 1 taza</t>
  </si>
  <si>
    <t>Bonka molido mezcla natural 70%, 1 taza</t>
  </si>
  <si>
    <t>Bonka molido mezcla natural 50% descafeinado, 1 taza</t>
  </si>
  <si>
    <t>MARCILLA</t>
  </si>
  <si>
    <t>Marcilla filtro, 1 taza</t>
  </si>
  <si>
    <t>Marcilla creme express, 1 taza</t>
  </si>
  <si>
    <t>Marcilla creme express mezcla, 1 taza</t>
  </si>
  <si>
    <t>Marcilla gran aroma mezcla, 1 taza</t>
  </si>
  <si>
    <t>Marcilla gran aroma natural, 1 taza</t>
  </si>
  <si>
    <t>Marcilla descafeinado pleno sabor, 1 taza</t>
  </si>
  <si>
    <t>Marcilla descafeinado gran aroma mezcla, 1 taza</t>
  </si>
  <si>
    <t>SAIMAZA</t>
  </si>
  <si>
    <t>Mezcla, 1 taza</t>
  </si>
  <si>
    <t>Natural, 1 taza</t>
  </si>
  <si>
    <t>Gran selección mezcla, 1 taza</t>
  </si>
  <si>
    <t>Gran selección natural, 1 taza</t>
  </si>
  <si>
    <t>Gran selección descafeinado, 1 taza</t>
  </si>
  <si>
    <t>Descafeinado natural, 1 taza</t>
  </si>
  <si>
    <t>Descafeinado mezcla, 1 taza</t>
  </si>
  <si>
    <t>SOLEY</t>
  </si>
  <si>
    <t>Soley natural, 1 taza</t>
  </si>
  <si>
    <t>Soley mezcla, 1 taza</t>
  </si>
  <si>
    <t>Soley descafeinado, 1 taza</t>
  </si>
  <si>
    <t>CERVEZA SIN ALCOHOL</t>
  </si>
  <si>
    <t>Damm Bier sin alcohol, 250 ml</t>
  </si>
  <si>
    <t>Buckler cerveza sin alcohol, 250 ml</t>
  </si>
  <si>
    <t>San Miguel 0'0 sin, 250 ml</t>
  </si>
  <si>
    <t>KALIBER</t>
  </si>
  <si>
    <t>Kaliber SIN, 250 ml</t>
  </si>
  <si>
    <t>GAZPACHO - ZUMO DE TOMATE</t>
  </si>
  <si>
    <t>ALVALLE</t>
  </si>
  <si>
    <t>Gazpacho, 200 ml</t>
  </si>
  <si>
    <t>GUTARRA</t>
  </si>
  <si>
    <t>Cazpacho, 200 ml</t>
  </si>
  <si>
    <t>3.5</t>
  </si>
  <si>
    <t>Zumo de tomate, 1 botella (200 ml)</t>
  </si>
  <si>
    <t>JUVER</t>
  </si>
  <si>
    <t>Zumo de tomate, 200 ml</t>
  </si>
  <si>
    <t>MAMIA</t>
  </si>
  <si>
    <t>OZU-GAZPACHO, 1 lata (250 ml)</t>
  </si>
  <si>
    <t>DON SIMÓN</t>
  </si>
  <si>
    <t>PASCUAL</t>
  </si>
  <si>
    <t>HORCHATA</t>
  </si>
  <si>
    <t>Chufi, 200 ml</t>
  </si>
  <si>
    <t>La Levantina, 200 ml</t>
  </si>
  <si>
    <t>Horchata Ché, 200 ml</t>
  </si>
  <si>
    <t>INFUSIONES</t>
  </si>
  <si>
    <t>GRANJA SAN FRANCISCO</t>
  </si>
  <si>
    <t>Manzanilla con miel, 1 taza</t>
  </si>
  <si>
    <t>Menta poleo con miel, 1 taza</t>
  </si>
  <si>
    <t>Ceylan tea con miel, 1 taza</t>
  </si>
  <si>
    <t>Manzanilla dulce</t>
  </si>
  <si>
    <t>Menta poleo</t>
  </si>
  <si>
    <t>Tila flor</t>
  </si>
  <si>
    <t>HORNIMANS</t>
  </si>
  <si>
    <t>Manzanilla con anís, 1 taza</t>
  </si>
  <si>
    <t>Poleo-menta, 1 taza</t>
  </si>
  <si>
    <t>Tila, 1 taza</t>
  </si>
  <si>
    <t>Manzanilla, 1 taza</t>
  </si>
  <si>
    <t>Té verde, 1 taza</t>
  </si>
  <si>
    <t>Té con menta, 1 taza</t>
  </si>
  <si>
    <t>Assan India Tea, 1 taza</t>
  </si>
  <si>
    <t>Country Garden infusión de manzana, limón, pomelo, 1 taza</t>
  </si>
  <si>
    <t>Country Garden infusión de mora, pera, regaliz, 1 taza</t>
  </si>
  <si>
    <t>Country Garden infusión de hibisco, frambuesa y rosa, 1 taza</t>
  </si>
  <si>
    <t>POMPADOUR</t>
  </si>
  <si>
    <t>Boldo, 1 taza</t>
  </si>
  <si>
    <t>Hierba Luisa, 1 taza</t>
  </si>
  <si>
    <t>Té con limón, 1 taza</t>
  </si>
  <si>
    <t>Té con naranja descafeinado, 1 taza</t>
  </si>
  <si>
    <t>Te con melocotón descafeinado, 1 taza</t>
  </si>
  <si>
    <t>Escaramujo con malva, 1 taza</t>
  </si>
  <si>
    <t>Infusión de manzanas, 1 taza</t>
  </si>
  <si>
    <t>Infusión de frutas, 1 taza</t>
  </si>
  <si>
    <t>REFRESCOS DE TÉ</t>
  </si>
  <si>
    <t>Té al limon,200 ml</t>
  </si>
  <si>
    <t>Té al melocoón,200 ml</t>
  </si>
  <si>
    <t>LIPTON</t>
  </si>
  <si>
    <t>Ice Tea limón,200 ml</t>
  </si>
  <si>
    <t>Ice Tea molocotón,200 ml</t>
  </si>
  <si>
    <t>Nestea al melocotón,200 ml</t>
  </si>
  <si>
    <t>Nestea al limón,200 ml</t>
  </si>
  <si>
    <t>Nestea sin azúcar,200 ml</t>
  </si>
  <si>
    <t>Nestea sin azúcar al limón,200 ml</t>
  </si>
  <si>
    <t>REFRESCOS</t>
  </si>
  <si>
    <t>Pepsi,200 ml</t>
  </si>
  <si>
    <t>Pepsi, 1 lata (330 ml)</t>
  </si>
  <si>
    <t>Pepsi light, 200 ml</t>
  </si>
  <si>
    <t>Pepsi light sin cafeina,200 ml</t>
  </si>
  <si>
    <t>Pepsi Max sin azúcar,200 ml</t>
  </si>
  <si>
    <t>Bitter Kas,200 ml</t>
  </si>
  <si>
    <t>Seven Up,200 ml</t>
  </si>
  <si>
    <t>Kas naranja,200 ml</t>
  </si>
  <si>
    <t>Kas limón,200 ml</t>
  </si>
  <si>
    <t>Kas manzana,200 ml</t>
  </si>
  <si>
    <t>Kas tónica,200 ml</t>
  </si>
  <si>
    <t>Coca-cola,200 ml</t>
  </si>
  <si>
    <t>Coca-cola, 1 lata (330 ml)</t>
  </si>
  <si>
    <t>Coca-cola light,200 ml</t>
  </si>
  <si>
    <t>Coca-cola light sin cafeina,200 ml</t>
  </si>
  <si>
    <t>Coca-cola sin cafeina,200 ml</t>
  </si>
  <si>
    <t>Fanta naranja,200 ml</t>
  </si>
  <si>
    <t>Fanta limón,200 ml</t>
  </si>
  <si>
    <t>Sprite,200 ml</t>
  </si>
  <si>
    <t>LA CASERA</t>
  </si>
  <si>
    <t>Gaseosa La Casera,200 ml</t>
  </si>
  <si>
    <t>Casera cola light sin cafeina,200 ml</t>
  </si>
  <si>
    <t>Casera con naranja,200 ml</t>
  </si>
  <si>
    <t>Casera con limón,200 ml</t>
  </si>
  <si>
    <t>SCHWEPPES</t>
  </si>
  <si>
    <t>Schweppes naranja,200 ml</t>
  </si>
  <si>
    <t>Schweppes limón,200 ml</t>
  </si>
  <si>
    <t>Schweppes light naranja</t>
  </si>
  <si>
    <t>Schweppes light limón</t>
  </si>
  <si>
    <t>Citrus,200 ml</t>
  </si>
  <si>
    <t>Tónica,200 ml</t>
  </si>
  <si>
    <t>Tónica light,200 ml</t>
  </si>
  <si>
    <t>Bitter lemon,200 ml</t>
  </si>
  <si>
    <t>Maxi burguer, bocatas con semilla de sésamo, 1 u</t>
  </si>
  <si>
    <t>Maxi Hot Dogs, 1 u (80 gr)</t>
  </si>
  <si>
    <t>Maxi panecillos, 1 u (75gr)</t>
  </si>
  <si>
    <t>Mi merienda, 1 u</t>
  </si>
  <si>
    <t>Minibollería, 1 u (16 gr)</t>
  </si>
  <si>
    <t>Minibollería integral, 1 u (16 gr)</t>
  </si>
  <si>
    <t>Panecillos, bocatas, 1 u</t>
  </si>
  <si>
    <t>Top Cuts, bocatas con semilla de sésamo,</t>
  </si>
  <si>
    <t>American Burguer XL, 1 u (82gr)</t>
  </si>
  <si>
    <t>Pan especial hamburguesas, 1 u (75gr)</t>
  </si>
  <si>
    <t>Pan especial perritos, 1 u (51 gr)</t>
  </si>
  <si>
    <t>PASTA</t>
  </si>
  <si>
    <t>PASTA ALIMENTICIA DE TRIGO</t>
  </si>
  <si>
    <t>ARDILLA</t>
  </si>
  <si>
    <t>La familia. Cabello de ángel , 30 gr. Crudo ( 100 gr. Hervido)</t>
  </si>
  <si>
    <t>La familia. Fideo grueso , 30 gr. Crudo ( 100 gr. Hervido)</t>
  </si>
  <si>
    <t>La familia. Fideo perla fideuá , 30 gr.</t>
  </si>
  <si>
    <t>La familia. Macarrones, 30 gr.</t>
  </si>
  <si>
    <t>La familia. Spaghettis, 30 gr.</t>
  </si>
  <si>
    <t>La familia. Spaghettini, 30 gr.</t>
  </si>
  <si>
    <t>La familia. Tallarines, 30 gr.</t>
  </si>
  <si>
    <t>BARILLA</t>
  </si>
  <si>
    <t>Farfalla , 30 gr. crudo ( 100gr. Hervido)</t>
  </si>
  <si>
    <t>Fusilli, 30 gr. crudo ( 100gr. Hervido)</t>
  </si>
  <si>
    <t>Macarrones, 30 gr. crudo ( 100gr. Hervido)</t>
  </si>
  <si>
    <t>Spaghetti nº 5, 30 gr. crudo ( 100gr. Hervido)</t>
  </si>
  <si>
    <t>Spaghetti nº 7, 30 gr. crudo ( 100gr. Hervido)</t>
  </si>
  <si>
    <t>Alpiste, 30 gr. crudo ( 100gr. Hervido)</t>
  </si>
  <si>
    <t>Anillas, 30 gr. crudo ( 100gr. Hervido)</t>
  </si>
  <si>
    <t>Apio, 30 gr. crudo ( 100gr. Hervido)</t>
  </si>
  <si>
    <t>Canalones, 30 gr. crudo ( 100gr. Hervido)</t>
  </si>
  <si>
    <t>Cinta 1, 30 gr. crudo ( 100gr. Hervido)</t>
  </si>
  <si>
    <t>Cinta rizada, 30 gr. crudo ( 100gr. Hervido)</t>
  </si>
  <si>
    <t>Cus-cus, 30 gr. crudo ( 100gr. Hervido)</t>
  </si>
  <si>
    <t>Estrellas, 30 gr. crudo ( 100gr. Hervido)</t>
  </si>
  <si>
    <t>Fideo 0, 30 gr. crudo ( 100gr. Hervido)</t>
  </si>
  <si>
    <t>Fideo 000, 30 gr. crudo ( 100gr. Hervido)</t>
  </si>
  <si>
    <t>Fideo 1, 30 gr. crudo ( 100gr. Hervido)</t>
  </si>
  <si>
    <t>Fideo 2, 30 gr. crudo ( 100gr. Hervido)</t>
  </si>
  <si>
    <t>Fideo 3, 30 gr. crudo ( 100gr. Hervido)</t>
  </si>
  <si>
    <t>Fideo 4, 30 gr. crudo ( 100gr. Hervido)</t>
  </si>
  <si>
    <t>Fideo 5, 30 gr. crudo ( 100gr. Hervido)</t>
  </si>
  <si>
    <t>Fideo perla , 30 gr. crudo ( 100gr. Hervido)</t>
  </si>
  <si>
    <t>Fideuá, 30 gr. crudo ( 100gr. Hervido)</t>
  </si>
  <si>
    <t>Hélices, 30 gr. crudo ( 100gr. Hervido)</t>
  </si>
  <si>
    <t>Lazos, 30 gr. crudo ( 100gr. Hervido)</t>
  </si>
  <si>
    <t>Letras, 30 gr. crudo ( 100gr. Hervido)</t>
  </si>
  <si>
    <t>Pastas artesanas de avellana y fibra 1 unidad (7gr)</t>
  </si>
  <si>
    <t>ESPIGAS-INTEGRAL</t>
  </si>
  <si>
    <t>Bizcocho cortado 1 unidad</t>
  </si>
  <si>
    <t>Bizcocho integral de anís 1 unidad (12.5gr.)</t>
  </si>
  <si>
    <t>Coquitos integrales 1 unidad</t>
  </si>
  <si>
    <t>Croissant 1 unidad</t>
  </si>
  <si>
    <t>Gofres 1 unidad</t>
  </si>
  <si>
    <t>Magdalenas artesanas 1 unidad (43gr)</t>
  </si>
  <si>
    <t>Magdalenas sin azúcar 1 unidad (25gr)</t>
  </si>
  <si>
    <t>Mini croissant 1 unidad (25gr)</t>
  </si>
  <si>
    <t>Palmera con fósforo y calcio 1 unidad</t>
  </si>
  <si>
    <t>Palmera de hojaldre integral 1 unidad</t>
  </si>
  <si>
    <t>Palmera de hojaldre integral con chocolate 1 unidad</t>
  </si>
  <si>
    <t>Pan –cake  artesano con naranja y pasas 50 gr</t>
  </si>
  <si>
    <t>Pan-cake de manzana y ciruelas 50 gr</t>
  </si>
  <si>
    <t>Pan-cake de zanahoria y nueces 50 gr</t>
  </si>
  <si>
    <t>Tarta bifacti 40gr</t>
  </si>
  <si>
    <t>Tortas integrales con anís 1 unidad</t>
  </si>
  <si>
    <t>Valencianas 1 unidad</t>
  </si>
  <si>
    <t>Waffer saciante de vainilla 1 unidad</t>
  </si>
  <si>
    <t>Waffer saciante de cacao 1 unidad</t>
  </si>
  <si>
    <t>LA CAMPESINA</t>
  </si>
  <si>
    <t>Besitos de chocolate sin azúcar 30gr</t>
  </si>
  <si>
    <t>Bizcochos integrales 1 unidad (33gr)</t>
  </si>
  <si>
    <t>Bollitos integrales de centeno y miel 1 unidad (33gr)</t>
  </si>
  <si>
    <t>Croissant 1 unidad (30gr)</t>
  </si>
  <si>
    <t>Tiburón 3, 30 gr. crudo ( 100gr. Hervido)</t>
  </si>
  <si>
    <t>Twist, 30 gr. crudo ( 100gr. Hervido)</t>
  </si>
  <si>
    <t>LA JUNGLA</t>
  </si>
  <si>
    <t>30 gr. crudo ( 100gr. Hervido)</t>
  </si>
  <si>
    <t>Fideo para fideuá, 30 gr. crudo ( 100gr. Hervido)</t>
  </si>
  <si>
    <t>Cabellín, 30 gr. crudo ( 100gr. Hervido)</t>
  </si>
  <si>
    <t>PASTA ALIMENTICIA AL HUEVO</t>
  </si>
  <si>
    <t>Canelones, 30 gr. crudo ( 100gr. Hervido)</t>
  </si>
  <si>
    <t>Cintas nido, 30 gr. crudo ( 100gr. Hervido)</t>
  </si>
  <si>
    <t>Espirales, 30 gr. crudo ( 100gr. Hervido)</t>
  </si>
  <si>
    <t>Galet de Nadal, 30 gr. crudo ( 100gr. Hervido)</t>
  </si>
  <si>
    <t>Lasaña, 30 gr. crudo ( 100gr. Hervido)</t>
  </si>
  <si>
    <t>Lazos 2, 30 gr. crudo ( 100gr. Hervido)</t>
  </si>
  <si>
    <t>Pajaritas, 30 gr. crudo ( 100gr. Hervido)</t>
  </si>
  <si>
    <t>Sevillanas, 30 gr. crudo ( 100gr. Hervido)</t>
  </si>
  <si>
    <t>Tallarín, 30 gr. crudo ( 100gr. Hervido)</t>
  </si>
  <si>
    <t>Tiburón, 30 gr. crudo ( 100gr. Hervido)</t>
  </si>
  <si>
    <t>Spaghetti con huevo, 30 gr. crudo ( 100gr. Hervido)</t>
  </si>
  <si>
    <t>Macarrones con huevo, 30 gr. crudo ( 100gr. Hervido)</t>
  </si>
  <si>
    <t>PASTA ALIMENTICIA CON VEGETALES</t>
  </si>
  <si>
    <t>La familia, espirales con vegetales, 30 gr. crudo ( 100gr. Hervido)</t>
  </si>
  <si>
    <t>Cintas nido espinacas, 30 gr. crudo ( 100gr. Hervido)</t>
  </si>
  <si>
    <t>Hélices con vegetales, 30 gr. crudo ( 100gr. Hervido)</t>
  </si>
  <si>
    <t>Lacitos con vegetales, 30 gr. crudo ( 100gr. Hervido)</t>
  </si>
  <si>
    <t>Lasaña espinacas, 30 gr. crudo ( 100gr. Hervido)</t>
  </si>
  <si>
    <t>Margaritas con vegetales, 30 gr. crudo ( 100gr. Hervido)</t>
  </si>
  <si>
    <t>Plumas con vegetales, 30 gr. crudo ( 100gr. Hervido)</t>
  </si>
  <si>
    <t>Spaghetti con vegetales, 30 gr. crudo ( 100gr. Hervido)</t>
  </si>
  <si>
    <t>Espirales con huevos, tomate y espinacas, 30 gr. crudo ( 100gr. Hervido)</t>
  </si>
  <si>
    <t>Margaritas con huevos, tomate y espinacas, 30 gr. crudo ( 100gr. Hervido)</t>
  </si>
  <si>
    <t>Pajaritas con huevos, tomate y espinacas, 30 gr. crudo ( 100gr. Hervido)</t>
  </si>
  <si>
    <t>Tambores con huevos, tomate y espinacas, 30 gr. crudo ( 100gr. Hervido)</t>
  </si>
  <si>
    <t>Tiburones con huevos, tomate y espinacas, 30 gr. crudo ( 100gr. Hervido)</t>
  </si>
  <si>
    <t>PASTA ALIMENTICA RELLENA</t>
  </si>
  <si>
    <t>Tortellini relleno de carne, 50 gr. Crudo</t>
  </si>
  <si>
    <t>Ravioli rellenos de carne, 50 gr. Crudo</t>
  </si>
  <si>
    <t>PASTA ALIMENTICIA FRESCA</t>
  </si>
  <si>
    <t>BUITONI</t>
  </si>
  <si>
    <t>Cappelletti con prosciutto, 1 ración (83 gr.)</t>
  </si>
  <si>
    <t>Fagottini, 1 ración (83 gr.)</t>
  </si>
  <si>
    <t>Gnocchi de patata, 1 ración (83 gr.)</t>
  </si>
  <si>
    <t>Ravioli ai 4 formaggi, 1 ración (83 gr.)</t>
  </si>
  <si>
    <t>Ravioli al brasato, 1 ración (83 gr.)</t>
  </si>
  <si>
    <t>Spaghetti all'uovo, 1 ración (83 gr.)</t>
  </si>
  <si>
    <t>Tagliatelle all'uovo, 1 ración (83 gr.)</t>
  </si>
  <si>
    <t>Tortelloni ricota e spinaci, 1 ración (83 gr.)</t>
  </si>
  <si>
    <t>Tortelloni verdi al formaggio, 1 ración (83 gr.)</t>
  </si>
  <si>
    <t>Ravioli relleno de carne, 1 ración (83 gr.)</t>
  </si>
  <si>
    <t>Ravioli relleno de queso, 1 ración (83 gr.)</t>
  </si>
  <si>
    <t>Ravioli relleno de setas, 1 ración (83 gr.)</t>
  </si>
  <si>
    <t>Spaghetti al huevo, 1 ración (83 gr.)</t>
  </si>
  <si>
    <t>Tallarines frescos al huevo, 1 ración (83 gr.)</t>
  </si>
  <si>
    <t>Tortellini, 1 ración (83 gr.)</t>
  </si>
  <si>
    <t>Tortellini relleno de requesón y espinacas, 1 ración (83 gr.)</t>
  </si>
  <si>
    <t>Conchiglie a los quatro quesos, 1 ración (83 gr.)</t>
  </si>
  <si>
    <t>Ravioli rellenos de carne de ternera, 1 ración (83 gr.)</t>
  </si>
  <si>
    <t>Tortellini relleno de carne, 1 ración (83 gr.)</t>
  </si>
  <si>
    <t>Tortellini relleno de jamón, 1 ración (83 gr.)</t>
  </si>
  <si>
    <t>PASTA ALIMENTICIA PRECOCINADA</t>
  </si>
  <si>
    <t>Fideuá, 1 ración ( 63 gr.)</t>
  </si>
  <si>
    <t>Ravioli a la Napolitana, 1 ración  (75 gr.)</t>
  </si>
  <si>
    <t>Ravioli a los 4 quesos, 1 ración (75 gr.)</t>
  </si>
  <si>
    <t>Spaghetti a los 3 quesos, 1 ración (85 gr.)</t>
  </si>
  <si>
    <t>Spaghetti a la Carbonara, 1 ración (85 gr.)</t>
  </si>
  <si>
    <t>Spaghetti a la Piamontesa, 1 ración (85 gr.)</t>
  </si>
  <si>
    <t>Tallarines a la Carbonara, 1 ración (72 gr.)</t>
  </si>
  <si>
    <t>Tallarines al Pesto, 1 ración (63 gr.)</t>
  </si>
  <si>
    <t>Tallarines a la Parmesana, 1 ración (72 gr.)</t>
  </si>
  <si>
    <t>Tortellini a la Piamontesa, 1 ración (72 gr.)</t>
  </si>
  <si>
    <t>Tortellini con salsa Venus, 1 ración (72 gr.)</t>
  </si>
  <si>
    <t>Tortellini con salsa de Almendras, 1 ración (74 gr.)</t>
  </si>
  <si>
    <t>Knorr, Cintas a la Carbonara , 1 ración (89 gr.) con mantequilla</t>
  </si>
  <si>
    <t>Knorr, Cintas a la crema de gambas, 1 ración (89 gr.) con mantequilla</t>
  </si>
  <si>
    <t>Knorr, Cintas a la Parmesana, 1 ración (89 gr.) con mantequilla</t>
  </si>
  <si>
    <t>Knorr, Espirales a los 4 quesos, 1 ración (89 gr.) con mantequilla</t>
  </si>
  <si>
    <t>Knorr, Macarrones a la boloñesa, 1 ración (89 gr.) con mantequilla</t>
  </si>
  <si>
    <t>Knorr, Spaghetti a la boloñesa, 1 ración (89 gr.) con aceite</t>
  </si>
  <si>
    <t>Knorr, Spaghetti a la carbonara, 1 ración (89 gr.) con mantequilla</t>
  </si>
  <si>
    <t>Knorr, Spaghetti de tomate y mozarella, 1 ración (89 gr.) con aceite</t>
  </si>
  <si>
    <t>Knorr, Spaghetti parmesano, , 1 ración (89 gr.) con mantequilla</t>
  </si>
  <si>
    <t>Spaghetteria, Tortellini de jamón cocido y quesos, 1 ración (62 gr.)</t>
  </si>
  <si>
    <t>Spaghetteria, Tortellini de carne, 1 ración (62 gr.)</t>
  </si>
  <si>
    <t>Spaghetteria, Tortellini de espinacas rellenos de requesón, 1 ración (62 gr.)</t>
  </si>
  <si>
    <t>Spaghetteria, Tortellini de pollo, 1 ración (62 gr.)</t>
  </si>
  <si>
    <t>Spaghetteria, Tortellini de queso, 1 ración (89 gr.)</t>
  </si>
  <si>
    <t>Pastaria – Primeros Platos</t>
  </si>
  <si>
    <t>Cintas con crema de setas, 1 ración (63 gr.)</t>
  </si>
  <si>
    <t xml:space="preserve">      + 1Cd.de mantequilla</t>
  </si>
  <si>
    <t xml:space="preserve">Macarrones provenzal, 1 ración (79 gr.) </t>
  </si>
  <si>
    <t xml:space="preserve">      + 1 Cd de aceite</t>
  </si>
  <si>
    <t xml:space="preserve">Macarrones de tomate y queso, 1 ración (79 gr.) </t>
  </si>
  <si>
    <t xml:space="preserve">     + 1 Cd de aceite</t>
  </si>
  <si>
    <t>Fideuá, 1 ración (78 gr.)</t>
  </si>
  <si>
    <t>Tallarines Carbonara, 1 ración (78 gr.)</t>
  </si>
  <si>
    <t xml:space="preserve">     + 1 Cd de mantequilla</t>
  </si>
  <si>
    <t>Tallarines 3 quesos, 1 ración (78 gr.)</t>
  </si>
  <si>
    <t>Pastaria – Rico en Fibra</t>
  </si>
  <si>
    <t>Spaghetti carbonara, 1 ración (72 gr.)</t>
  </si>
  <si>
    <t>Spaghetti napolitana, 1 ración (72 gr.)</t>
  </si>
  <si>
    <t>Spaghetti 4 quesos, 1 ración (79 gr.)</t>
  </si>
  <si>
    <t>Pasta Fácil</t>
  </si>
  <si>
    <t>Pasta fácil 3 quesos, 1 ración (75 gr.)</t>
  </si>
  <si>
    <t>Pasta fácil marachi, 1 ración (75 gr.)</t>
  </si>
  <si>
    <t>Pasta fácil hot dog, 1 ración (75 gr.)</t>
  </si>
  <si>
    <t>Pasta fácil al ajillo, 1 ración (75 gr.)</t>
  </si>
  <si>
    <t>Pasta fácil carbonara, 1 ración (75 gr.)</t>
  </si>
  <si>
    <t>Pasta Oriental</t>
  </si>
  <si>
    <t>Sabor Pollo, 1 ración (70 gr.)</t>
  </si>
  <si>
    <t>Sabor Gamba, 1 ración (70 gr.)</t>
  </si>
  <si>
    <t>Sabor Ternera, 1 ración (70 gr.)</t>
  </si>
  <si>
    <t>Sabor Curry, 1 ración (70 gr.)</t>
  </si>
  <si>
    <t>Sabor 6 especias, 1 ración (70 gr.)</t>
  </si>
  <si>
    <t>Sabor 3 pimientas, 1 ración (70 gr.)</t>
  </si>
  <si>
    <t>PASTA COCINADA CONGELADA (Canelones y Lasañas)</t>
  </si>
  <si>
    <t>Lasaña al horno, 1 ración (250 gr.)</t>
  </si>
  <si>
    <t>Canalones de atún, 1u.</t>
  </si>
  <si>
    <t>Canalones de carne, 1u.</t>
  </si>
  <si>
    <t>Lasaña de atún, 1 ración (250 gr.)</t>
  </si>
  <si>
    <t>Lasaña de carne y paté, 1 ración (250 gr.)</t>
  </si>
  <si>
    <t>Lasaña marinera con gambas y merluza, 1 ración (250 gr.)</t>
  </si>
  <si>
    <t>Canalones rossini, 1u.</t>
  </si>
  <si>
    <t>Canalones de espinacas, 1u.</t>
  </si>
  <si>
    <t>Canalones a la italiana, 1u.</t>
  </si>
  <si>
    <t>Lasaña a la boloñesa, 1 ración (250 gr.)</t>
  </si>
  <si>
    <t>Lasaña de jamón y verduras, 1 ración (250 gr.)</t>
  </si>
  <si>
    <t>PASTA COCINADA Y ENVASADA (calentar y servir)</t>
  </si>
  <si>
    <t>Canalones, 1 plato (200 gr.)</t>
  </si>
  <si>
    <t>Lasaña a la boloñesa, 1 plato (200 gr.)</t>
  </si>
  <si>
    <t>Ravioli al huevo con carne, 1 plato (200 gr.)</t>
  </si>
  <si>
    <t>Ravioli con carne y champiñones, 1 plato (200 gr.)</t>
  </si>
  <si>
    <t>Tortellini al huevo con carne , 1 plato (200 gr.)</t>
  </si>
  <si>
    <t>PESCADO FRESCO</t>
  </si>
  <si>
    <t xml:space="preserve">Abadejo, 120 gr. </t>
  </si>
  <si>
    <t>Almeja, 250 gr. (100 gr.@)</t>
  </si>
  <si>
    <t>Atún fresco, ventresca, 100 gr.</t>
  </si>
  <si>
    <t>Bacalao, filetes, 120 gr.</t>
  </si>
  <si>
    <t>Bacalao, lomos, 120 gr.</t>
  </si>
  <si>
    <t>Besugo, 120 gr.</t>
  </si>
  <si>
    <t>Bogabante, 120 gr @</t>
  </si>
  <si>
    <t>Boquerón, 100 gr.</t>
  </si>
  <si>
    <t>Caballa, filetes, 100 gr.</t>
  </si>
  <si>
    <t>Calamares, 120 gr.</t>
  </si>
  <si>
    <t>Calamares rellenos marisco 1 u (60 gr.)</t>
  </si>
  <si>
    <t>Centollo, 120 gr. @</t>
  </si>
  <si>
    <t>Cigalas, 120 gr. @</t>
  </si>
  <si>
    <t>Dorada, 120 gr.</t>
  </si>
  <si>
    <t xml:space="preserve">Emperador, 120 gr. </t>
  </si>
  <si>
    <t>Gallo, 120 gr.</t>
  </si>
  <si>
    <t>Gamabas, 120 gr. @</t>
  </si>
  <si>
    <t>Gula del Norte fresca, 60 gr.</t>
  </si>
  <si>
    <t>Jurel, 120 gr.</t>
  </si>
  <si>
    <t>Langosta, 120 gr. @</t>
  </si>
  <si>
    <t>Langostinos, 100 gr. @</t>
  </si>
  <si>
    <t>Lenguado, 120 gr.</t>
  </si>
  <si>
    <t>Lubina, 120 gr.</t>
  </si>
  <si>
    <t>Mejillones, 100gr. @</t>
  </si>
  <si>
    <t xml:space="preserve">Merluza, 120 gr. </t>
  </si>
  <si>
    <t>Mero, filetes, 120 gr.</t>
  </si>
  <si>
    <t>Navajas, 100 gr. @</t>
  </si>
  <si>
    <t>Pescadilla, 120 gr.</t>
  </si>
  <si>
    <t>Pulpitos, 120 gr.</t>
  </si>
  <si>
    <t>Pulpo gallego cocido, 120 gr.</t>
  </si>
  <si>
    <t>Rape, 120 gr.</t>
  </si>
  <si>
    <t>Rodaballo, 100 gr.</t>
  </si>
  <si>
    <t>Salmón fresco, 100 gr.</t>
  </si>
  <si>
    <t>Salmón fresco noruego rodajas 1u (150 gr.)</t>
  </si>
  <si>
    <t>Salmonete, 100 gr.</t>
  </si>
  <si>
    <t>Sardina fresca, 120 gr.</t>
  </si>
  <si>
    <t>Sardinas en filetes, 120 gr.</t>
  </si>
  <si>
    <t>Sepia, 120 gr.</t>
  </si>
  <si>
    <t>Sepia limpia fresca 1u (300 gr.)</t>
  </si>
  <si>
    <t>Trucha, 120 gr.</t>
  </si>
  <si>
    <t>Trucha río asalmonada 1u (250 gr.)</t>
  </si>
  <si>
    <t>PESCADO Y MARISCO EN CONSERVA</t>
  </si>
  <si>
    <t>ALBO</t>
  </si>
  <si>
    <t>Atún blanco aceite oliva 1 lata pq (60 gr.)</t>
  </si>
  <si>
    <t>Atún blanco al natural 1 lata pq (60 gr.)</t>
  </si>
  <si>
    <t>Atún claro aceite oliva 1 lata pq (60 gr.)</t>
  </si>
  <si>
    <t>Atún claro al natural 1 lata pq (60 gr.)</t>
  </si>
  <si>
    <t>Filete caballa en aceite de oliva 50 gr.</t>
  </si>
  <si>
    <t>Sardinas en aceite de oliva 50 gr.</t>
  </si>
  <si>
    <t>AMORIÑOS</t>
  </si>
  <si>
    <t>Almejas chilenas 1 lata (78 gr.)</t>
  </si>
  <si>
    <t>Almejas machas al natural 1 lata (78 gr.)</t>
  </si>
  <si>
    <t>Caracoles de mar al natural 1 lata (78 gr.)</t>
  </si>
  <si>
    <t>Jaiba carne cangrejo del Pacífico 1 lata (78 gr.)</t>
  </si>
  <si>
    <t>Navajas al natural 1 lata (78 gr.)</t>
  </si>
  <si>
    <t>ANXOVES DE L’ESCALA</t>
  </si>
  <si>
    <t>Anchoas envasadas en sal 1 u (20 gr.)</t>
  </si>
  <si>
    <t>Anchoas fileteadas en aceite de oliva 1u 10 gr.</t>
  </si>
  <si>
    <t>CALVO</t>
  </si>
  <si>
    <t>Atún claro al natural 52 gr.</t>
  </si>
  <si>
    <t xml:space="preserve">Atún claro en aceite de oliva 52 gr. </t>
  </si>
  <si>
    <t xml:space="preserve">Atún claro en aceite vegetal 52 gr. </t>
  </si>
  <si>
    <t>Atún claro en escabeche 52 gr.</t>
  </si>
  <si>
    <t>Calamares en salsa americana, 1 lata (48 gr.)</t>
  </si>
  <si>
    <t>Calamares en su tinta, 1 lata (48 gr.)</t>
  </si>
  <si>
    <t xml:space="preserve">Mejillones en escabeche, 40 gr. </t>
  </si>
  <si>
    <t xml:space="preserve">Sardinas en aceite de oliva, 20 gr. </t>
  </si>
  <si>
    <t>Tarantelo de atún claro en aceite oliva 52 gr.</t>
  </si>
  <si>
    <t>Ventresca de atún en aceite oliva 1 lata (40 gr.)</t>
  </si>
  <si>
    <t>CUCA</t>
  </si>
  <si>
    <t>Berberechos al natural, 1 lata (60 gr.)</t>
  </si>
  <si>
    <t>Navajas al natural, 1 lata (60 gr.)</t>
  </si>
  <si>
    <t>DANI</t>
  </si>
  <si>
    <t>Almejas chilenas, 50 gr.</t>
  </si>
  <si>
    <t xml:space="preserve">Berberechos al natural, 50 gr. </t>
  </si>
  <si>
    <t>Pulpo en aceite vegetal, 50 gr.</t>
  </si>
  <si>
    <t>Pulpo en salsa americana, 50 gr.</t>
  </si>
  <si>
    <t>Pulpo en aceite de oliva, 50 gr.</t>
  </si>
  <si>
    <t>ISABEL</t>
  </si>
  <si>
    <t>Atún claro al natural, 1 lata pq (52 gr.)</t>
  </si>
  <si>
    <r>
      <t>Atún claro en aceite o</t>
    </r>
    <r>
      <rPr>
        <sz val="12"/>
        <rFont val="Arial Narrow"/>
        <family val="2"/>
      </rPr>
      <t>liva, 1 lata pq (52 gr.)</t>
    </r>
  </si>
  <si>
    <t>Atún claro en aceite vegelta, 1 lata pq (52 gr.)</t>
  </si>
  <si>
    <t>Atún claro en escabeche, 50 gr.</t>
  </si>
  <si>
    <t>Berberechos al natural, 1 lata</t>
  </si>
  <si>
    <t>Calamares en salsa americana, 1 lata (51 gr.)</t>
  </si>
  <si>
    <t>Calamares en su tinta, 1 lata (51 gr.)</t>
  </si>
  <si>
    <t>Filete de caballa en aceite vegetal 40 gr.</t>
  </si>
  <si>
    <t>Mejillones en escabeche 1 lata (40 gr.)</t>
  </si>
  <si>
    <t>Pulpo al ajillo, 50 gr.</t>
  </si>
  <si>
    <t>Pulpo en salsa americana 50 gr.</t>
  </si>
  <si>
    <t xml:space="preserve">Paleta cocida "Remier" - 50 grs </t>
  </si>
  <si>
    <t xml:space="preserve">Pechuga de pavo - 50 grs </t>
  </si>
  <si>
    <t xml:space="preserve">Sandwich de York - 50 grs </t>
  </si>
  <si>
    <t>CASA TARRADELLAS</t>
  </si>
  <si>
    <t xml:space="preserve">Paté de roquefort -20 grs </t>
  </si>
  <si>
    <t xml:space="preserve">Paté de ave -20 grs </t>
  </si>
  <si>
    <t xml:space="preserve">Paté de jamón -20 grs </t>
  </si>
  <si>
    <t xml:space="preserve">Paté a la pimienta -20 grs </t>
  </si>
  <si>
    <t xml:space="preserve">Paté a las finas hierbas -20 grs </t>
  </si>
  <si>
    <t xml:space="preserve">Paté de campaña -20 grs </t>
  </si>
  <si>
    <t xml:space="preserve">Paté de salmón -20 grs </t>
  </si>
  <si>
    <t xml:space="preserve">Paté de atún -20 grs </t>
  </si>
  <si>
    <t xml:space="preserve">Paté de marisco -20 grs </t>
  </si>
  <si>
    <t>EL POZO</t>
  </si>
  <si>
    <t xml:space="preserve">Bacon cuadrado - 30 grs </t>
  </si>
  <si>
    <t xml:space="preserve">Bacon loncheado - 30 grs </t>
  </si>
  <si>
    <t xml:space="preserve">Bacon troceado - 30 grs </t>
  </si>
  <si>
    <t xml:space="preserve">Cabeza de lomo adobado - 50 grs </t>
  </si>
  <si>
    <t xml:space="preserve">Costilla carnuda salada - 80 grs </t>
  </si>
  <si>
    <t xml:space="preserve">Chopped con verduras - 50 grs </t>
  </si>
  <si>
    <t xml:space="preserve">Chopped de Pavo - 50 grs </t>
  </si>
  <si>
    <t xml:space="preserve">Chopped de Pork - 50 grs </t>
  </si>
  <si>
    <t xml:space="preserve">Chopped de ternera - 50 grs </t>
  </si>
  <si>
    <t xml:space="preserve">Chopped de ternera en lonchas - 50 grs </t>
  </si>
  <si>
    <t xml:space="preserve">Chopped lata - 50 grs </t>
  </si>
  <si>
    <t xml:space="preserve">Chopped Pork loncheados - 50 grs </t>
  </si>
  <si>
    <t xml:space="preserve">Chopped Pork Sándwich - 50 grs </t>
  </si>
  <si>
    <t xml:space="preserve">Chorizo barbacoa - 1 u (35 grs) </t>
  </si>
  <si>
    <t xml:space="preserve">Chorizo criollo - 1 u (60 grs) </t>
  </si>
  <si>
    <t xml:space="preserve">Chorizo Chico - 30 grs </t>
  </si>
  <si>
    <t xml:space="preserve">Chorizo Imperial - 30 grs </t>
  </si>
  <si>
    <t xml:space="preserve">Chorizo Nobleza - 30 grs </t>
  </si>
  <si>
    <t xml:space="preserve">Chorizo Nobleza loncheado - 30 grs </t>
  </si>
  <si>
    <t xml:space="preserve">Chorizo Pamplona loncheado - 30 grs </t>
  </si>
  <si>
    <t xml:space="preserve">Chorizo pincho - 1 u (20 grs) </t>
  </si>
  <si>
    <t xml:space="preserve">Fiambre Sándwich -  - 50 grs </t>
  </si>
  <si>
    <t xml:space="preserve">Fiambre Sándwich loncheado - 50 grs </t>
  </si>
  <si>
    <t xml:space="preserve">Fiambre York - 50 gr </t>
  </si>
  <si>
    <t xml:space="preserve">Frankfurt de pavo - 1 u (22 grs) </t>
  </si>
  <si>
    <t xml:space="preserve">Fuet Chico - 3Ogrs </t>
  </si>
  <si>
    <t xml:space="preserve">Fuet Imperial - 30 grs </t>
  </si>
  <si>
    <t xml:space="preserve">Fuet Imperial Duplo - 30 grs </t>
  </si>
  <si>
    <t xml:space="preserve">Fuet Nobleza - 30 grs </t>
  </si>
  <si>
    <t xml:space="preserve">Hamburguesa de pavo - 1 u (80 gr) </t>
  </si>
  <si>
    <t>Hamburguesa mixta - 1 u (80 gr)</t>
  </si>
  <si>
    <t xml:space="preserve">Imperial Clásica - 30 grs </t>
  </si>
  <si>
    <t xml:space="preserve">Jamón adobado - 50 grs </t>
  </si>
  <si>
    <t xml:space="preserve">Jamón asado deshuesado - 50 grs </t>
  </si>
  <si>
    <t xml:space="preserve">Jamón con pata "R" - 50 grs </t>
  </si>
  <si>
    <t xml:space="preserve">Jamón de Pavo - 50 grs </t>
  </si>
  <si>
    <t xml:space="preserve">Jamón de pavo adobado - 50 grs </t>
  </si>
  <si>
    <t xml:space="preserve">Jamón deshuesado pelado - 50 grs </t>
  </si>
  <si>
    <t xml:space="preserve">Jamón Dulce - 50 grs </t>
  </si>
  <si>
    <t xml:space="preserve">Jamón en su jugo - 50 grs </t>
  </si>
  <si>
    <t xml:space="preserve">Jamón moldeado - 50 grs </t>
  </si>
  <si>
    <t xml:space="preserve">Jamón semideshuesado - 50 grs </t>
  </si>
  <si>
    <t xml:space="preserve">Jamón serrano loncheado - 50 grs </t>
  </si>
  <si>
    <t xml:space="preserve">Jamón serrano troceado - 50 gr </t>
  </si>
  <si>
    <t xml:space="preserve">Jamón sin pata "R" con piel - 50 grs </t>
  </si>
  <si>
    <t xml:space="preserve">Jamón sin pata "R" pelado - 50 grs </t>
  </si>
  <si>
    <t xml:space="preserve">Lomo a Las finas hierbas - 50 grs </t>
  </si>
  <si>
    <t xml:space="preserve">Lomo adobado al horno - 50 grs </t>
  </si>
  <si>
    <t xml:space="preserve">Lomo adobado extra - 50 grs </t>
  </si>
  <si>
    <t xml:space="preserve">Lomo adobado redondo - 50 grs </t>
  </si>
  <si>
    <t xml:space="preserve">Lomo ImperiaL caña - 50 grs </t>
  </si>
  <si>
    <t xml:space="preserve">Lomo Sajonia - 50 grs </t>
  </si>
  <si>
    <t xml:space="preserve">Longaniza blanca fresca - 1 u (35 grs) </t>
  </si>
  <si>
    <t xml:space="preserve">Longaniza fresca de pavo - 1 u (35 grs) </t>
  </si>
  <si>
    <t xml:space="preserve">Longaniza roja fresca -  1 u (35 grs) </t>
  </si>
  <si>
    <t xml:space="preserve">Magreta adobada - 50 grs </t>
  </si>
  <si>
    <t xml:space="preserve">Magreta al ajiLlo - 50 grs </t>
  </si>
  <si>
    <t xml:space="preserve">Magro adobado - 50 grs </t>
  </si>
  <si>
    <t xml:space="preserve">Mortadela clásica - 50 grs </t>
  </si>
  <si>
    <t xml:space="preserve">Mortadela de aceitunas - 50 grs </t>
  </si>
  <si>
    <t xml:space="preserve">Mortadela de aceitunas lonchas - 50 grs </t>
  </si>
  <si>
    <t xml:space="preserve">Mortadela fina - 50 grs </t>
  </si>
  <si>
    <t xml:space="preserve">Mortadela italiana - 50 grs </t>
  </si>
  <si>
    <t xml:space="preserve">Mortadela lancé - 50 grs </t>
  </si>
  <si>
    <t xml:space="preserve">Mortadela siciliana - 50 grs </t>
  </si>
  <si>
    <t xml:space="preserve">Paleta Baviera - 50 grs </t>
  </si>
  <si>
    <t xml:space="preserve">Paleta Nobleza - 50 grs </t>
  </si>
  <si>
    <t xml:space="preserve">Paté campaña - 30 grs </t>
  </si>
  <si>
    <t xml:space="preserve">Paté de anchoa - 30 grs </t>
  </si>
  <si>
    <t xml:space="preserve">Paté de atún - 30 grs </t>
  </si>
  <si>
    <t xml:space="preserve">Paté de ave - 30 grs </t>
  </si>
  <si>
    <t xml:space="preserve">Paté de finas hierbas - 30 grs </t>
  </si>
  <si>
    <t xml:space="preserve">Paté de pimienta - 30 grs </t>
  </si>
  <si>
    <t xml:space="preserve">Paté de queso - 30 grs </t>
  </si>
  <si>
    <t xml:space="preserve">Paté de salmón - 30 grs </t>
  </si>
  <si>
    <t xml:space="preserve">Paté Oporto - 30 grs </t>
  </si>
  <si>
    <t xml:space="preserve">Paté Pork - 30 grs </t>
  </si>
  <si>
    <t xml:space="preserve">Pechuga de Pavo - 50 grs </t>
  </si>
  <si>
    <t xml:space="preserve">Pechuga de pavo a las finas hierbas - 5Ogrs </t>
  </si>
  <si>
    <t xml:space="preserve">Redondo de ternera - 50 grs </t>
  </si>
  <si>
    <t xml:space="preserve">Salami Imperial - 30 grs </t>
  </si>
  <si>
    <t xml:space="preserve">Salchicha de ternera - 1 u (22 grs) </t>
  </si>
  <si>
    <t xml:space="preserve">Salchicha de ternera con verduras - 1 u (40 grs) </t>
  </si>
  <si>
    <t xml:space="preserve">Salchichas Beewurst - 1 u (125 grs) </t>
  </si>
  <si>
    <t xml:space="preserve">Salchichas Bratswurst - 1 u (125 grs) </t>
  </si>
  <si>
    <t xml:space="preserve">Salchichas Feinwurst - 1 u (125 grs) </t>
  </si>
  <si>
    <t xml:space="preserve">Salchichas Frischwurst - 1 u (125 grs) </t>
  </si>
  <si>
    <t xml:space="preserve">Salchichas Grosswurst - 1 u (125 grs) </t>
  </si>
  <si>
    <t xml:space="preserve">Salchichón Carrascoy - 30 grs </t>
  </si>
  <si>
    <t xml:space="preserve">Salchichón legado - 30 grs </t>
  </si>
  <si>
    <t xml:space="preserve">Salchichón Montañés - 30 grs </t>
  </si>
  <si>
    <t xml:space="preserve">Salchichón Nobleza - 30 grs </t>
  </si>
  <si>
    <t xml:space="preserve">Salchichón Nobleza Loncheado - 30 grs </t>
  </si>
  <si>
    <t xml:space="preserve">Salchipozo con jamón - 1 (40 grs) </t>
  </si>
  <si>
    <t xml:space="preserve">Salchipozo con queso - 1 u (40 grs) </t>
  </si>
  <si>
    <t xml:space="preserve">Salchipozo frankfurt - 1 u (22 grs) </t>
  </si>
  <si>
    <t xml:space="preserve">Salchipozo viena - 1 (40 grs) </t>
  </si>
  <si>
    <t xml:space="preserve">Sarta Imperial - 30 grs </t>
  </si>
  <si>
    <t xml:space="preserve">Sobrasada extra - 20 grs </t>
  </si>
  <si>
    <t xml:space="preserve">Sobrasada gruesa - 20 grs </t>
  </si>
  <si>
    <t xml:space="preserve">Tarrina de sobrasada - 20 grs </t>
  </si>
  <si>
    <t>ESPUÑA</t>
  </si>
  <si>
    <t xml:space="preserve">Cintas de jamón curado - 50 grs </t>
  </si>
  <si>
    <t xml:space="preserve">Jamón cocido cinta extra - 50 grs </t>
  </si>
  <si>
    <t xml:space="preserve">Jamón cocido Lata Gerunda - 50 grs </t>
  </si>
  <si>
    <t xml:space="preserve">Jamón cocido reserva - 50 grs </t>
  </si>
  <si>
    <t xml:space="preserve">Lonchas de jamón cocido reserva - 5Ogrs </t>
  </si>
  <si>
    <t xml:space="preserve">Lonchas de jamón curado - 50 grs </t>
  </si>
  <si>
    <t xml:space="preserve">Bacon ahumado en lonchas - 1 loncha (20 grs) </t>
  </si>
  <si>
    <t xml:space="preserve">Bacon curado en lonchas - 1 loncha (30 grs) </t>
  </si>
  <si>
    <t xml:space="preserve">Cabeza de cerdo ibérico en lonchas - 1 loncha (25 grs) </t>
  </si>
  <si>
    <t xml:space="preserve">Cintas de bacon ahumado - 30 grs </t>
  </si>
  <si>
    <t xml:space="preserve">Chistorra - 30 grs </t>
  </si>
  <si>
    <t xml:space="preserve">Chorizo de Pamplona en lonchas - 2-3 lonchas (25 grs) </t>
  </si>
  <si>
    <t xml:space="preserve">Chorizo en lonchas - 3 lonchas (25 grs) </t>
  </si>
  <si>
    <t xml:space="preserve">Chorizo ibérico - 30 grs </t>
  </si>
  <si>
    <t xml:space="preserve">Frankfurt - 1 u </t>
  </si>
  <si>
    <t xml:space="preserve">Jamón cocido en lonchas - 2 lonchas (60 grs) </t>
  </si>
  <si>
    <t xml:space="preserve">Jamón curado en lonchas - 2 Lonchas (40 grs) </t>
  </si>
  <si>
    <t xml:space="preserve">Jamón ibérico - 50 grs </t>
  </si>
  <si>
    <t>tallarines soba fríos</t>
  </si>
  <si>
    <t>Sopa de pescado</t>
  </si>
  <si>
    <t>galleta petit ecolier</t>
  </si>
  <si>
    <t>galleta chocolate principe</t>
  </si>
  <si>
    <t>Azúcar en polvo *</t>
  </si>
  <si>
    <t>Bimbollo con leche (envasado)</t>
  </si>
  <si>
    <t>120 gr (1 unidad)</t>
  </si>
  <si>
    <t>Choped de pavo</t>
  </si>
  <si>
    <t>50 grs (2/3 lonchas)</t>
  </si>
  <si>
    <t>conejo de granja envasado</t>
  </si>
  <si>
    <t>Cracker cinco cereales</t>
  </si>
  <si>
    <t>Cracker integral DIA</t>
  </si>
  <si>
    <t>Espaguettis</t>
  </si>
  <si>
    <t>30 grs (1 puñado)</t>
  </si>
  <si>
    <t>Espaguettis cocidos</t>
  </si>
  <si>
    <t>Fructosa *</t>
  </si>
  <si>
    <t>Harina de cualquier tipo *</t>
  </si>
  <si>
    <t>Hogaza o pan redondo</t>
  </si>
  <si>
    <t>20 grs (1rebanada)</t>
  </si>
  <si>
    <t>Jamón de pato</t>
  </si>
  <si>
    <t>Jamón serrano o ibérico</t>
  </si>
  <si>
    <t>Jamón york</t>
  </si>
  <si>
    <t>Jarabe de arce o azúcar de caña *</t>
  </si>
  <si>
    <t>Ketchup *</t>
  </si>
  <si>
    <t>lomo de conejo</t>
  </si>
  <si>
    <t>Maicena, fécula *</t>
  </si>
  <si>
    <t>Mermelada sin azúcar *</t>
  </si>
  <si>
    <t>muslo de conejo</t>
  </si>
  <si>
    <t>Alimentos por Comidas</t>
  </si>
  <si>
    <t>Desayuno</t>
  </si>
  <si>
    <t>Tamaño Porción</t>
  </si>
  <si>
    <t>Cantidad</t>
  </si>
  <si>
    <t>Calorías (Kcal)</t>
  </si>
  <si>
    <t>Grasas (gr)</t>
  </si>
  <si>
    <t>Fibra (gr)</t>
  </si>
  <si>
    <t>Points Calculados</t>
  </si>
  <si>
    <t>Points Personales</t>
  </si>
  <si>
    <t>Almrzo/Mrnda ==&gt;</t>
  </si>
  <si>
    <t>Comida</t>
  </si>
  <si>
    <t>Cena</t>
  </si>
  <si>
    <t>Almuerzo / Merienda</t>
  </si>
  <si>
    <t>Martes - Cálculo de Points</t>
  </si>
  <si>
    <t xml:space="preserve">Paté de cangrejo - 20 grs </t>
  </si>
  <si>
    <t xml:space="preserve">Paté de gamba - 20 grs </t>
  </si>
  <si>
    <t xml:space="preserve">Paté de hígado de cerdo - 20 grs </t>
  </si>
  <si>
    <t xml:space="preserve">Paté de hígado de pato - 20 grs </t>
  </si>
  <si>
    <t xml:space="preserve">Paté de jamón - 20 grs </t>
  </si>
  <si>
    <t xml:space="preserve">Paté de pollo 20 grs </t>
  </si>
  <si>
    <t xml:space="preserve">Paté de roquefort - 20 grs </t>
  </si>
  <si>
    <t xml:space="preserve">Paté de salmón ahumado - 20 grs </t>
  </si>
  <si>
    <t xml:space="preserve">Paté de sobrasada - 20 grs </t>
  </si>
  <si>
    <t xml:space="preserve">paté Oporto - 20 grs </t>
  </si>
  <si>
    <t xml:space="preserve">Salchichas cocidas aperitivo - 50 grs </t>
  </si>
  <si>
    <t xml:space="preserve">Salchichas cocidas frankfurt - 1 u (25grs) </t>
  </si>
  <si>
    <t>OSCAR MAYER</t>
  </si>
  <si>
    <t xml:space="preserve">Big Bologna - 50 grs </t>
  </si>
  <si>
    <t xml:space="preserve">Bologna - 50 grs </t>
  </si>
  <si>
    <t xml:space="preserve">Centros de bacon - 30 grs </t>
  </si>
  <si>
    <t xml:space="preserve">Chopped Pork - 50 grs - </t>
  </si>
  <si>
    <t xml:space="preserve">Chorizo - 30 grs </t>
  </si>
  <si>
    <t xml:space="preserve">Jamón cocido extra - 50 grs </t>
  </si>
  <si>
    <t xml:space="preserve">Jamón de pavo - 50 grs </t>
  </si>
  <si>
    <t xml:space="preserve">Jamón serrano - 50 grs </t>
  </si>
  <si>
    <t xml:space="preserve">Lomo embuchado - 30 grs </t>
  </si>
  <si>
    <t xml:space="preserve">Mortadela con aceitunas - 50 grs </t>
  </si>
  <si>
    <t xml:space="preserve">Mortadela - 50 grs </t>
  </si>
  <si>
    <t xml:space="preserve">Salchichón - 30 grs </t>
  </si>
  <si>
    <t xml:space="preserve">Taquitos de jamón - 50 grs </t>
  </si>
  <si>
    <t xml:space="preserve">Tiras de bacon - 30 grs </t>
  </si>
  <si>
    <t>Wieners - salchichas estilo Viena - 1 u (45grs)</t>
  </si>
  <si>
    <t>CONGELADOS</t>
  </si>
  <si>
    <t>ARROZ - GUISANTES - HABAS</t>
  </si>
  <si>
    <t>Ensaladilla de arroz Frudesa, 100 grs (PF)</t>
  </si>
  <si>
    <t>Guisantes muy tiernos Frudesa, 100 grs (PF)</t>
  </si>
  <si>
    <t>Guisantes finos, Frudesa, 100 grs (PF)</t>
  </si>
  <si>
    <t>Habas baby, Frudesa, 100 grs (PF)</t>
  </si>
  <si>
    <t>Arroz a banda, Salto, 100 grs (PF)</t>
  </si>
  <si>
    <t>5.5</t>
  </si>
  <si>
    <t>Arroz 3 delicias al ajillo, Salto, 100 grs (PF)</t>
  </si>
  <si>
    <t>4.5</t>
  </si>
  <si>
    <t>Arroz 3 delicias con espinacas, Salto, 100 grs (PF)</t>
  </si>
  <si>
    <t>Arroz 3 delicias con marisco, Salto, 100 grs (PF)</t>
  </si>
  <si>
    <t>Arroz negro, Salto, 100 grs (PF)</t>
  </si>
  <si>
    <t>Arroz 3 delicias tradicional, Salto, 100 grs (PF)</t>
  </si>
  <si>
    <t>Guisantes mediterranea, Salto, 100 grs (PF)</t>
  </si>
  <si>
    <t>Paella de marisco, Salto, 100 grs (PF)</t>
  </si>
  <si>
    <t>Paella marinera, Salto, 100 grs (PF)</t>
  </si>
  <si>
    <t>6.5</t>
  </si>
  <si>
    <t>Paella valenciana, Salto, 100 grs (PF)</t>
  </si>
  <si>
    <t>Paella marinera, La cocinera, 100 grs (PF)</t>
  </si>
  <si>
    <t>Arroz 3 delicias, maggi, 100 grs (PF)</t>
  </si>
  <si>
    <t>Mediterranea arroz a banda, maggi, 100 grs (PF)</t>
  </si>
  <si>
    <t>Mediterranea arroz negro, maggi, 100 grs (PF)</t>
  </si>
  <si>
    <t xml:space="preserve">Guisantes, Pescanova, 100 grs </t>
  </si>
  <si>
    <t>Paella de marisco, Pescanova, 1 plato (PF)</t>
  </si>
  <si>
    <t>CROCRETAS – EMPANADILLAS - EMPANADOS</t>
  </si>
  <si>
    <t>Rellenisimas, croquetas de pollo, 1 u (PF)</t>
  </si>
  <si>
    <t>Rellenisimas, croquetas de jamón y queso, 1 u (PF)</t>
  </si>
  <si>
    <t>30 miniempanadillas de atún, 1 u (PF)</t>
  </si>
  <si>
    <t>4 cordon bleu, pechuga de pavo y pollo, 1 u (PF)</t>
  </si>
  <si>
    <t>8 empanadillas de bonito , 1 u (PF)</t>
  </si>
  <si>
    <t>croquetas de jamón serrano, 100 grs (PF)</t>
  </si>
  <si>
    <t>Croquetas "Artesanas" de cazuela de bacalao, 100 grs (PF)</t>
  </si>
  <si>
    <t>Croquetas "artesanas" de cocido, 100 grs (PF)</t>
  </si>
  <si>
    <t>Croquetas "artesanas" de estofado de pollo, 100 grs (PF)</t>
  </si>
  <si>
    <t>Croquetas de pollo, 100 grs (PF)</t>
  </si>
  <si>
    <t>Cordon bleu de cerdo, jamón y queso, 1 u (PF)</t>
  </si>
  <si>
    <t>Croquetas de bacalao, 2 u (PF)</t>
  </si>
  <si>
    <t>Croquetas de jamón , 2 u (PF)</t>
  </si>
  <si>
    <t>Croquetas de marisco, 2 u (PF)</t>
  </si>
  <si>
    <t>Croquetas de pollo, 2 u (PF)</t>
  </si>
  <si>
    <t>Croquetas de queso, 2 u (PF)</t>
  </si>
  <si>
    <t>Delicias de queso, 2 u (PF)</t>
  </si>
  <si>
    <t>Escalopas Villeroi, 1 u (PF)</t>
  </si>
  <si>
    <t>Nug ges, 100 gr (PF)</t>
  </si>
  <si>
    <t>Pechugas selectas de pollo, 1 u (PF)</t>
  </si>
  <si>
    <t>Pollo empanado, 1 u (PF)</t>
  </si>
  <si>
    <t>San jacobos de jamón y queso, 1 u (PF)</t>
  </si>
  <si>
    <t>Aperifritos, minicroquetas de jamón, 4 u (PF)</t>
  </si>
  <si>
    <t>Picafritos, minicroquetas de pollo, 4 u (PF)</t>
  </si>
  <si>
    <t>Picafritos, minidelicias de jamón y queso, 4 u (PF)</t>
  </si>
  <si>
    <t>PASTA ITALIANA</t>
  </si>
  <si>
    <t>Canelones de atún, 1 u</t>
  </si>
  <si>
    <t>Canelones de carne, 1 u</t>
  </si>
  <si>
    <t>Lasaña de atún, 1 ración (250 gr)</t>
  </si>
  <si>
    <t>8.5</t>
  </si>
  <si>
    <t>Lasaña de carne y paté, 1 ración (250 gr)</t>
  </si>
  <si>
    <t>Lasaña marinera con gambas y merluza, 1 ración (250 gr)</t>
  </si>
  <si>
    <t>7.5</t>
  </si>
  <si>
    <t>MAGGI- NESTLÉ</t>
  </si>
  <si>
    <t>Canelones rossini, 1 u</t>
  </si>
  <si>
    <t>Canelones de espinacas, 1 u</t>
  </si>
  <si>
    <t>Canelones a la italiana, 1 u</t>
  </si>
  <si>
    <t>Lasaña a la boloñesa, 1 ración (250 gr)</t>
  </si>
  <si>
    <t>Lasaña de jamón y verduras, 1 ración (250 gr)</t>
  </si>
  <si>
    <t>PATATA</t>
  </si>
  <si>
    <t>BOUNDUELLE</t>
  </si>
  <si>
    <t>Patatas parisinas, 100 gr</t>
  </si>
  <si>
    <t>FINDUS</t>
  </si>
  <si>
    <t>Bocaditos de patata, 100 gr</t>
  </si>
  <si>
    <t>PESCADO</t>
  </si>
  <si>
    <t>Merluza en salsa verde, Salto, 100 gr sin aceite</t>
  </si>
  <si>
    <t>Merluza en salsa verde, Salto, 100 gr con aceite</t>
  </si>
  <si>
    <t>Merluza con verduras, Salto, 100 gr sin aceite</t>
  </si>
  <si>
    <t>Merluza con verduras, Salto, 100 gr con aceite</t>
  </si>
  <si>
    <t>Merluza con pisto, Salto, 100 gr con aceite</t>
  </si>
  <si>
    <t>Sopa de marisco, Salto, 1 plato</t>
  </si>
  <si>
    <t>Filete de limanda bajo en sal y grasa, 120 gr</t>
  </si>
  <si>
    <t>Filete de merluza sin piel, 120 gr</t>
  </si>
  <si>
    <t>Gambas peladas, 120 gr</t>
  </si>
  <si>
    <t>Lomos de merluza, 120 gr</t>
  </si>
  <si>
    <t>Delicias de calamar, 100 gr</t>
  </si>
  <si>
    <t>Calamares a la romana, 100 gr</t>
  </si>
  <si>
    <t>Empanadillas de atún, 1u</t>
  </si>
  <si>
    <t>Pisto con bacalao, Saltaria, 1 ración (150 gr) con aceite</t>
  </si>
  <si>
    <t xml:space="preserve">Aperifritos, bocaditos de marisco, 1 u </t>
  </si>
  <si>
    <t>Aperifritos, mniempanadillas de bonito, 1 u</t>
  </si>
  <si>
    <t>Picafritos, calamares a la romana, 2 u</t>
  </si>
  <si>
    <t>10 varitas de merluza empanada, 1 u</t>
  </si>
  <si>
    <t>10 varitas de merluza y espinacas, 1 u</t>
  </si>
  <si>
    <t>10 varitas de merluza y ketchup, 1 u</t>
  </si>
  <si>
    <t>10 varitas de merluza y queso, 1 u</t>
  </si>
  <si>
    <t>12 delicias de merluza rebozada, 1 u</t>
  </si>
  <si>
    <t>12 surfers, merluza rebozada, 100 gr</t>
  </si>
  <si>
    <t>16 empanadillas de bonito, 1 u</t>
  </si>
  <si>
    <t>4 lomos de merluza a la romana, 1 u (75 gr)</t>
  </si>
  <si>
    <t>4 rodajas de merluza a la romana, 1 u (80 gr)</t>
  </si>
  <si>
    <t>4 San marinos, merluza de jamón y queso, 1 u</t>
  </si>
  <si>
    <t>Bocaditos de marisco, 50 gr</t>
  </si>
  <si>
    <t>Hamburguesa de Kids menú</t>
  </si>
  <si>
    <t>Hambueguesa de Kids menú con queso</t>
  </si>
  <si>
    <t>* Zumo de limón o de naranja</t>
  </si>
  <si>
    <t>Preparado para natillas</t>
  </si>
  <si>
    <t>* Chicle (light o no)</t>
  </si>
  <si>
    <t>400 grs (5 filetes)</t>
  </si>
  <si>
    <t>Claras de huevo pasteurizadas</t>
  </si>
  <si>
    <t>9 claras - 300 g</t>
  </si>
  <si>
    <t>c/una</t>
  </si>
  <si>
    <t>Verduras para freír</t>
  </si>
  <si>
    <t>Baguette con tomate untado, fuet y aceite de oliva</t>
  </si>
  <si>
    <t>Lasaña a la bolognese</t>
  </si>
  <si>
    <t>Lasaña con espinacas</t>
  </si>
  <si>
    <t>Lasaña Padua</t>
  </si>
  <si>
    <t>Marisco Provenzal</t>
  </si>
  <si>
    <t>Mascarpone con fresas</t>
  </si>
  <si>
    <t>Minestrone</t>
  </si>
  <si>
    <t>Panna cotta con crema de frutas (flan)</t>
  </si>
  <si>
    <t>Panna cotta con salsa de caramelo</t>
  </si>
  <si>
    <t>Pannettone (pan dulce con pasas)</t>
  </si>
  <si>
    <t>Parfait de yogur con salsa de frambuesas</t>
  </si>
  <si>
    <t>Parmiggiano, 1 Cd</t>
  </si>
  <si>
    <t>Pasta italiana, ración pequeña</t>
  </si>
  <si>
    <t>Patatas con tomate y cebolla</t>
  </si>
  <si>
    <t>Penne a la napolitana</t>
  </si>
  <si>
    <t>Penne con aceitunas y anchoas</t>
  </si>
  <si>
    <t>Penne con jamón seco</t>
  </si>
  <si>
    <t>Pescado con tomates y aceitunas</t>
  </si>
  <si>
    <t>Piccota con salsa de tomate</t>
  </si>
  <si>
    <t>Pimientos asados al horno</t>
  </si>
  <si>
    <t>Pizza capricciosa</t>
  </si>
  <si>
    <t>Pizza cipolla (cebolla, tomate y queso)</t>
  </si>
  <si>
    <t>Pizza con atún</t>
  </si>
  <si>
    <t>Pizza marinera (con marisco)</t>
  </si>
  <si>
    <t>Pizza mozzarella</t>
  </si>
  <si>
    <t>Pizza prosciutto</t>
  </si>
  <si>
    <t>Polenta al horno</t>
  </si>
  <si>
    <t>Pollo marengo</t>
  </si>
  <si>
    <t>Pollo relleno de queso feta y aceitunas</t>
  </si>
  <si>
    <t>Pollo tornata con berenjenas asadas</t>
  </si>
  <si>
    <t>Puré de aceitunas verdes con berenjenas</t>
  </si>
  <si>
    <t>Queso azul y brócoli con rigattoni</t>
  </si>
  <si>
    <t>Queso ricotta rebozado</t>
  </si>
  <si>
    <t>Raviolis rellenos de espinacas</t>
  </si>
  <si>
    <t>Raviolis a la genovesa (mantequilla y salvia)</t>
  </si>
  <si>
    <t>Raviolis con mascarpone y panceta</t>
  </si>
  <si>
    <t>Rissoto con carne</t>
  </si>
  <si>
    <t>Rissoto con hígado</t>
  </si>
  <si>
    <t>Rissoto con mejillones</t>
  </si>
  <si>
    <t>Rissoto con setas</t>
  </si>
  <si>
    <t>Salmón con arroz</t>
  </si>
  <si>
    <t>Salsa al pesto, 1 Cd</t>
  </si>
  <si>
    <t>Salsa de tomate italiana, 2 Cd</t>
  </si>
  <si>
    <t>Sopa de arroz</t>
  </si>
  <si>
    <t>Sopa de pescado con allioli</t>
  </si>
  <si>
    <t>Sopa de pescado italiana (zuppa de pesce)</t>
  </si>
  <si>
    <t>Sopa de queso</t>
  </si>
  <si>
    <t>Sopa de tomate con pasta y basilica</t>
  </si>
  <si>
    <t>Sorbetto al limone</t>
  </si>
  <si>
    <t>Spaghetti a la carbonara</t>
  </si>
  <si>
    <t>Spaghetti a la bolognesse</t>
  </si>
  <si>
    <t>Spaghetti a la mediterránea</t>
  </si>
  <si>
    <t>Spaghetti calabrese</t>
  </si>
  <si>
    <t>Spaghetti con mejillones en crema de leche y ajo</t>
  </si>
  <si>
    <t>Spaghetti napolitana</t>
  </si>
  <si>
    <t>Suppli (croqueta de arroz), 1 u</t>
  </si>
  <si>
    <t>Tallarines a la siciliana (nueces y pasas)</t>
  </si>
  <si>
    <t>Tallarines con aún</t>
  </si>
  <si>
    <t>Tallarines con espárragos y queso parmesano</t>
  </si>
  <si>
    <t>Tallarines con hígados de pollo</t>
  </si>
  <si>
    <t>Tortellini con salsa de tomate y basílica</t>
  </si>
  <si>
    <t>Tiramisú</t>
  </si>
  <si>
    <t>Tostadas biscotti, 1 u</t>
  </si>
  <si>
    <t>Zuccotto (helado con galletas)</t>
  </si>
  <si>
    <t>Alas de pollo caramelizadas</t>
  </si>
  <si>
    <t>Arroz frito con huevo</t>
  </si>
  <si>
    <t>Arroz, 1 bol</t>
  </si>
  <si>
    <t>Bambú y setas chinas salteadas</t>
  </si>
  <si>
    <t>Berenjenas con salsa de marisco</t>
  </si>
  <si>
    <t>Calamares con guindillas</t>
  </si>
  <si>
    <t>Cangrejo con salsa picante</t>
  </si>
  <si>
    <t>Cerdo con bambú y setas chinas</t>
  </si>
  <si>
    <t>Cerdo con cebollitas</t>
  </si>
  <si>
    <t>Cerdo con champiñones</t>
  </si>
  <si>
    <t>Cerdo con salsa de marisco</t>
  </si>
  <si>
    <t>Chop suey de cerdo</t>
  </si>
  <si>
    <t>Ensalada china</t>
  </si>
  <si>
    <t>Fideo de arroz frito con gambas</t>
  </si>
  <si>
    <t>Fideo de arroz frito tres delicias</t>
  </si>
  <si>
    <t>Gambas con bambú y setas chinas</t>
  </si>
  <si>
    <t>Gambas al Sze-chung</t>
  </si>
  <si>
    <t>Litchi en almíbar</t>
  </si>
  <si>
    <t>Pan chino, 1 u</t>
  </si>
  <si>
    <t>Pan chino, 1/2 u</t>
  </si>
  <si>
    <t>Pan de gamba, corteza de gambas</t>
  </si>
  <si>
    <t>Pastel de mango y nueces</t>
  </si>
  <si>
    <t>Pato frito con piña</t>
  </si>
  <si>
    <t>Pescado con verduras</t>
  </si>
  <si>
    <t>Pescado picante</t>
  </si>
  <si>
    <t>Plátano, piña,rebozados con miel</t>
  </si>
  <si>
    <t>Plátanos flameados</t>
  </si>
  <si>
    <t>Pollo al vapor especial con puerros</t>
  </si>
  <si>
    <t>Pollo con bambú y setas chinas</t>
  </si>
  <si>
    <t>Pollo con salsa de judías negras</t>
  </si>
  <si>
    <t>Pollo con verduras</t>
  </si>
  <si>
    <t>Rollo de primavera, 1 u</t>
  </si>
  <si>
    <t>Salsa agridulce, 2 Cd</t>
  </si>
  <si>
    <t>Salsa de judías con vino de arroz, 1 Cd</t>
  </si>
  <si>
    <t>Sandía con vino de jengibre</t>
  </si>
  <si>
    <t>Sepia con guindilla</t>
  </si>
  <si>
    <t>Sopa de maíz con carne de cangrejo</t>
  </si>
  <si>
    <t>Sopa Wan-Tun</t>
  </si>
  <si>
    <t>Ternera con cebollitas</t>
  </si>
  <si>
    <t>Ternera picante a la plancha</t>
  </si>
  <si>
    <t>Hamburguesa, tomate, lechuga, cebolla, mostaza</t>
  </si>
  <si>
    <t>Atún, pimientos, anchoas, tomate y mahonesa</t>
  </si>
  <si>
    <t>Pavo, bacon, huevo, tomate, lechuga y mahonesa</t>
  </si>
  <si>
    <t>Cóctel</t>
  </si>
  <si>
    <t>Ensalada verde (sin aliñar)</t>
  </si>
  <si>
    <t>Patatas fritas normal</t>
  </si>
  <si>
    <t>Pollo Supreme (con pan chapata)</t>
  </si>
  <si>
    <t>Queso manchego de oveja 100%</t>
  </si>
  <si>
    <t>Salsa ketchup, 1 sobre</t>
  </si>
  <si>
    <t>Salsa mahonera, 1 sobre</t>
  </si>
  <si>
    <t>Salsa rosa, 1 sobre</t>
  </si>
  <si>
    <t>Vegetal</t>
  </si>
  <si>
    <t>Vegetal con pollo a l'ast</t>
  </si>
  <si>
    <t>Aguardiente, 40 ml</t>
  </si>
  <si>
    <t>Anís, 40 ml</t>
  </si>
  <si>
    <t>Armagnac, 40 ml</t>
  </si>
  <si>
    <t>Batido de cacao, 200 ml</t>
  </si>
  <si>
    <t>Batido de cacao light, 200 ml</t>
  </si>
  <si>
    <t>Batido de fresa, 200ml</t>
  </si>
  <si>
    <t xml:space="preserve">Batido de vainilla, 200 ml </t>
  </si>
  <si>
    <t>Benedictine, 40 ml</t>
  </si>
  <si>
    <t>Bitter Kas, 200 ml</t>
  </si>
  <si>
    <t>Bitter Lemon, 200 ml</t>
  </si>
  <si>
    <t>Bloody Mary, 100 ml</t>
  </si>
  <si>
    <t>Brandy o coñac, 40 ml</t>
  </si>
  <si>
    <t>Café in forchetta</t>
  </si>
  <si>
    <t>Calvados, 40 ml</t>
  </si>
  <si>
    <t>Campari, 80 ml</t>
  </si>
  <si>
    <t>Cava, 125 ml</t>
  </si>
  <si>
    <t>Cerveza, 250 ml</t>
  </si>
  <si>
    <t>Cerveza Sin, 250 ml</t>
  </si>
  <si>
    <t>Coca-Cola grande (de barril)</t>
  </si>
  <si>
    <t>Coca-Cola light (de barril)</t>
  </si>
  <si>
    <t>Coca-Cola mediana (de barril)</t>
  </si>
  <si>
    <t>Coca-Cola pequeña (de barril)</t>
  </si>
  <si>
    <t>Coca-Cola - Pepsi, 1 lata</t>
  </si>
  <si>
    <t>Coca-Cola - Pepsi, 200 ml</t>
  </si>
  <si>
    <t>Coca-Cola - Pepsi light</t>
  </si>
  <si>
    <t>Cuba libre, 250 ml</t>
  </si>
  <si>
    <t>Chocolate, 1 taza</t>
  </si>
  <si>
    <t>Daiquiri, 100 ml</t>
  </si>
  <si>
    <t>Fanta grande (de barril)</t>
  </si>
  <si>
    <t>Fanta mediana (de barril)</t>
  </si>
  <si>
    <t>Fanta Naranja, Limón, 1 lata</t>
  </si>
  <si>
    <t>Fanta Naranja, Limón, 200 ml</t>
  </si>
  <si>
    <t>Fanta pequeña (de barril)</t>
  </si>
  <si>
    <t>Gaseosa, 200 ml</t>
  </si>
  <si>
    <t>Gaseosa con limón,naranja, 200 ml</t>
  </si>
  <si>
    <t>Ginebra, 80 ml</t>
  </si>
  <si>
    <t>Gingel Ale, 200 ml</t>
  </si>
  <si>
    <t>Gin-Tonic, 250 ml.</t>
  </si>
  <si>
    <t>Grand Marnier, 40 ml</t>
  </si>
  <si>
    <t>Grappa, 40 ml</t>
  </si>
  <si>
    <t>Horchata, 200 ml</t>
  </si>
  <si>
    <t>Infusiones</t>
  </si>
  <si>
    <t>Kas naranja o limón, 200 ml</t>
  </si>
  <si>
    <t>Kirsch, 40 ml</t>
  </si>
  <si>
    <t>Caramelos de goma sin azúcar sabor naranja, 1 u</t>
  </si>
  <si>
    <t>Caramelos de goma sin azúcar sabor naranja, 20 gr</t>
  </si>
  <si>
    <t>Caramelos de goma sin azúcar sabor cereza y frutas del bosque, 1 u</t>
  </si>
  <si>
    <t>Caramelos de goma sin azúcar sabor cereza y frutas del bosque, 20 gr</t>
  </si>
  <si>
    <t>Caramelos sin azúcar de toffee de leche, 1 u</t>
  </si>
  <si>
    <t>Caramelos sin azúcar de toffee de leche, 5 u</t>
  </si>
  <si>
    <t>Caramelos sin azúcar de toffee de fresa, 1 u</t>
  </si>
  <si>
    <t>Caramelos sin azúcar de toffee de fresa, 5 u</t>
  </si>
  <si>
    <t>HALLS</t>
  </si>
  <si>
    <t>Caramelos sin azúcar sabor fresa mentolada, 1 u</t>
  </si>
  <si>
    <t>Caramelos sin azúcar sabor fresa mentolada, 5 u</t>
  </si>
  <si>
    <t>Caramelos sin azúcar sabor eucalipto mentolado, 1 u</t>
  </si>
  <si>
    <t>Caramelos sin azúcar sabor eucalipto mentolado, 5 u</t>
  </si>
  <si>
    <t>Caramelos sin azúcar sabor miel y limón, 1 u</t>
  </si>
  <si>
    <t>Caramelos sin azúcar sabor miel y limón, 5 u</t>
  </si>
  <si>
    <t>Halls Vita-C sin azúcar sabor cítricos, 1 u</t>
  </si>
  <si>
    <t xml:space="preserve">Halls Vita-C sin azúcar sabor cítricos, 5 u </t>
  </si>
  <si>
    <t>*Orbit, chicle sin azúcar, 1 u</t>
  </si>
  <si>
    <t>*Orbit spearmint, chicle sin azúcar, 1 u</t>
  </si>
  <si>
    <t>RICOLA</t>
  </si>
  <si>
    <t>Perlas sin azúcar limón-melisa, 1 u</t>
  </si>
  <si>
    <t>Perlas sin azúcar limón-melisa, 25 gr</t>
  </si>
  <si>
    <t>Perlas sin azúcar menta, 1 u</t>
  </si>
  <si>
    <t>Perlas sin azúcar menta, 25 gr</t>
  </si>
  <si>
    <t>Perlas sin azúcar regaliz, 1 u</t>
  </si>
  <si>
    <t>Perlas sin azúcar regaliz, 25 gr</t>
  </si>
  <si>
    <t>Perlas sin azúcar fresa-menta, 1 u</t>
  </si>
  <si>
    <t>Perlas sin azúcar fresa-menta, 25 gr</t>
  </si>
  <si>
    <t>Perlas sin azúcar hierbas suizas, 1 u</t>
  </si>
  <si>
    <t>Perlas sin azúcar hierbas suizas, 25 gr</t>
  </si>
  <si>
    <t>Perlas sin azúcar naranja-menta, 1 u</t>
  </si>
  <si>
    <t>Perlas sin azúcar naranja-menta, 25 gr</t>
  </si>
  <si>
    <t>Perlas sin azúcar eucalipto, 1 u</t>
  </si>
  <si>
    <t>Perlas sin azúcar eucalipto, 25 gr</t>
  </si>
  <si>
    <t>SMALLS</t>
  </si>
  <si>
    <t>Menta fresca, *3u</t>
  </si>
  <si>
    <t>Menta fresca, 10 u</t>
  </si>
  <si>
    <t>Menta regaliz, *3 u</t>
  </si>
  <si>
    <t>Menta regaliz, 10 u</t>
  </si>
  <si>
    <t>SMINT-CHUPA-CHUPS</t>
  </si>
  <si>
    <t>Smint sin azúcar menta fuerte, 5 u</t>
  </si>
  <si>
    <t>Smint sin azúcar menta fuerte, 20 u</t>
  </si>
  <si>
    <t>Smint sin azúcar menta refrescante, 5 u</t>
  </si>
  <si>
    <t>Smint sin azúcar menta refrescante, 20 u</t>
  </si>
  <si>
    <t>Smint sin azúcar limón refrescante, 5 u</t>
  </si>
  <si>
    <t>Smint sin azúcar limón refrescante, 20 u</t>
  </si>
  <si>
    <t>Smint sin azúcar melocotón intenso, 5 u</t>
  </si>
  <si>
    <t>Smint sin azúcar melocotón intenso, 20 u</t>
  </si>
  <si>
    <t>Smint sin azúcar regaliz puro mentolado, 5 u</t>
  </si>
  <si>
    <t>Smint sin azúcar regaliz puro mentolado, 20 u</t>
  </si>
  <si>
    <t>TREX</t>
  </si>
  <si>
    <t>Menta mentol, 1 u</t>
  </si>
  <si>
    <t>Menta mentol, 5 u</t>
  </si>
  <si>
    <t>Fresa-menta, 1 u</t>
  </si>
  <si>
    <t>Fresa-menta, 5 u</t>
  </si>
  <si>
    <t>Menta-eucalipto, 1 u</t>
  </si>
  <si>
    <t>Menta-eucalipto, 5 u</t>
  </si>
  <si>
    <t>Trex C sin azúcar sabor limón, 1 u</t>
  </si>
  <si>
    <t>Trex C sin azúcar sabor limón, 5 u</t>
  </si>
  <si>
    <t>Trex C sin azúcar sabor naranja, 1 u</t>
  </si>
  <si>
    <t>Trex C sin azúcar sabor naranja, 5 u</t>
  </si>
  <si>
    <t>CREMA CON ALMENDRAS</t>
  </si>
  <si>
    <t>ALMENDRINA</t>
  </si>
  <si>
    <t>Crema de almendras, 10 gr</t>
  </si>
  <si>
    <t>Fructosa, crema de almendras, 10gr</t>
  </si>
  <si>
    <t>Solis, crema de almendras, 10 gr</t>
  </si>
  <si>
    <t>CREMA DE CACAO</t>
  </si>
  <si>
    <t xml:space="preserve">Crema de cacao 2 saboresm 2 ct (15gr) </t>
  </si>
  <si>
    <t>Crema de cacao con avellanas, 2 ct (15gr)</t>
  </si>
  <si>
    <t>NOCILLA</t>
  </si>
  <si>
    <t>Crema de leche con avellanas, 2 ct (15gr)</t>
  </si>
  <si>
    <t>Crema bicolor, 2 ct (15gr)</t>
  </si>
  <si>
    <t>CHOCOLATES</t>
  </si>
  <si>
    <t>CHOCOLATES TORRAS</t>
  </si>
  <si>
    <t>SUGAR FREE (SIN AZÚCAR)</t>
  </si>
  <si>
    <t>Bombón de trufa sin azúcar, 20 gr</t>
  </si>
  <si>
    <t>Chocolate blanco sin azúcar, 10 gr</t>
  </si>
  <si>
    <t>Chocolate con leche y avellanas, 10 gr</t>
  </si>
  <si>
    <t>Chocolate con leche, sin azúcar, 10gr</t>
  </si>
  <si>
    <t>Chocolate fondant sin azúcar, 10 gr</t>
  </si>
  <si>
    <t>DIET</t>
  </si>
  <si>
    <t>Chocolate extrafino fondant Suprema, 10 gr</t>
  </si>
  <si>
    <t>Chocolate con leche desnatada, 10 gr</t>
  </si>
  <si>
    <t>FERRERO</t>
  </si>
  <si>
    <t>Kinder chocolate, 1 barrita(33gr)</t>
  </si>
  <si>
    <t>Kinder sorpresa, huevo, 1 u</t>
  </si>
  <si>
    <t>Kinder délice, 1 barrita (42gr)</t>
  </si>
  <si>
    <t>Bombones caja roja, 1 u(10gr)</t>
  </si>
  <si>
    <t>Bombones Nesquik, 1 u(10gr)</t>
  </si>
  <si>
    <t>Carrés de almendras,leche, avellanas, 20 gr</t>
  </si>
  <si>
    <t>Carrés Noir, 20 gr</t>
  </si>
  <si>
    <t>Choclait chips, 30 gr</t>
  </si>
  <si>
    <t>Choco Crossies chips, 30 gr</t>
  </si>
  <si>
    <t>Chocolate con leche relleno de delicias de avellana, 10 gr</t>
  </si>
  <si>
    <t>Chocolate con leche relleno de praliné almendrado, 10 gr</t>
  </si>
  <si>
    <t>Chocolate con leche relleno de trufa brandy, 10 gr</t>
  </si>
  <si>
    <t>Chocolate con leche dolça, 10 gr</t>
  </si>
  <si>
    <t>Chocolate extrafino cn leche, 10 gr</t>
  </si>
  <si>
    <t>Chocolate extrafino con leche y almendras, 10 gr</t>
  </si>
  <si>
    <t>Chocolate extrafino con leche y avellanas, 10 gr</t>
  </si>
  <si>
    <t>Chocolate extrafino negro con almendras, 10 gr</t>
  </si>
  <si>
    <t>Chocolate Grunch, 10 gr</t>
  </si>
  <si>
    <t>Chocolate Milkybar, 10 gr</t>
  </si>
  <si>
    <t>Chocolate negro relleno moka, 10 gr</t>
  </si>
  <si>
    <t>Chocolate negro relleno praliné noir, 10 gr</t>
  </si>
  <si>
    <t>Chocolate negro relleno truffón, 10 gr</t>
  </si>
  <si>
    <t>Chocolate Nesquik “mi merienda”, 1 u (40 gr)</t>
  </si>
  <si>
    <t>Chocolate Nestlé postres, 20 gr</t>
  </si>
  <si>
    <t>Chocolate noir, 10 gr</t>
  </si>
  <si>
    <t>Chocolate sin leche dolça, 10 gr</t>
  </si>
  <si>
    <t>Chocolates Jungly, 10 gr</t>
  </si>
  <si>
    <t>Chocolatina Crunch, 1 u (40 gr)</t>
  </si>
  <si>
    <t>Chocolatina kit-kat, 1 barrita (45 gr)</t>
  </si>
  <si>
    <t>Chocolatina kit-kat, 1 barrita (21 gr)</t>
  </si>
  <si>
    <t>Chocolatina Milkybar, 20 gr</t>
  </si>
  <si>
    <t>Chocolatinas On line, 1 u (40 gr)</t>
  </si>
  <si>
    <t>Fruits fresa, 10 gr</t>
  </si>
  <si>
    <t>Fruits piña, 10 gr</t>
  </si>
  <si>
    <t>Grands chocolats almendras del mediterráneo, 10 gr</t>
  </si>
  <si>
    <t>Grands chocolats leche créme, 10 gr</t>
  </si>
  <si>
    <t>Grands chocolats macadamia, 10 gr</t>
  </si>
  <si>
    <t>Grands chocolats negro ecuador, 10 gr</t>
  </si>
  <si>
    <t>Lion, 1 u (45gr)</t>
  </si>
  <si>
    <t>Turrón almendrado, 20 grs</t>
  </si>
  <si>
    <t>Turrón chocolate con frutos secos, 20 gr</t>
  </si>
  <si>
    <t>Turrón crocant, 20 gr</t>
  </si>
  <si>
    <t>Turrón crujiente con avellanas, 20 gr</t>
  </si>
  <si>
    <t>Turrón Crunch, 20 gr</t>
  </si>
  <si>
    <t>Turrón Nesquik, 20 gr</t>
  </si>
  <si>
    <t>Turrón trufa brandy, 20 gr</t>
  </si>
  <si>
    <t>Chocolate fondant extrafino sin sacarosa, 10 gr</t>
  </si>
  <si>
    <t>Chocolate blanco sin sacarosa, 10 gr</t>
  </si>
  <si>
    <t>Chocolate almendras con leche extrafino, 10 gr</t>
  </si>
  <si>
    <t>Trigotranch, 10 gr</t>
  </si>
  <si>
    <t>WEICHT WATCHERS</t>
  </si>
  <si>
    <t>Barritas the all-day breakfast, 1 u</t>
  </si>
  <si>
    <t>Barritas de xocolate, 1 u</t>
  </si>
  <si>
    <t>ZAHOR</t>
  </si>
  <si>
    <t>Surtido de bombones de xoco, 1 u (12 gr)</t>
  </si>
  <si>
    <t>CHOCOLATE EN POLVO</t>
  </si>
  <si>
    <t>Paladín a la taza, 2 Cd (30 gr)</t>
  </si>
  <si>
    <t>+150 ml de leche desnatada</t>
  </si>
  <si>
    <t>1</t>
  </si>
  <si>
    <t>Valor cao, chocolate a la taza, 30 gr</t>
  </si>
  <si>
    <t>DULCE Y CREMA DE MEMBRILLO</t>
  </si>
  <si>
    <t>HELIOS</t>
  </si>
  <si>
    <r>
      <t>3.</t>
    </r>
    <r>
      <rPr>
        <sz val="7"/>
        <rFont val="Times New Roman"/>
        <family val="1"/>
      </rPr>
      <t xml:space="preserve">      </t>
    </r>
    <r>
      <rPr>
        <sz val="12"/>
        <rFont val="Times New Roman"/>
        <family val="1"/>
      </rPr>
      <t>Completa las columnas Nombre de Alimento, Tamaño o Porción (que da lugar a puntos) y Cantidad (referida a ese tamaño) para cada alimento en cada comida. P. Ej. Si vas a comer 30 grs de CornFlakes, el Alimento son Cornflakes, la Porción son 15 grs (porque según la lista de puntos: 15grs son 2 p) y la Cantidad son 2 porque vas a comer 2 veces la porción que da lugar a puntos.  * El poner para cada alimento la Porción te servirá para ir memorizándo porciones y puntos sin darte cuenta y con el tiempo no tener que mirar el listado para tus alimentos habituales. *La cantidad (columna C) en realidad sólo es imprescindible si vas a usar la fórmula.</t>
    </r>
  </si>
  <si>
    <t>Chipirones, 50 gr.</t>
  </si>
  <si>
    <t>Filete de merluza al grill, 1u (80 gr.)</t>
  </si>
  <si>
    <t>Filetes de bacalao empanados, 100 gr.</t>
  </si>
  <si>
    <t>Filetes de lenguado empanados, 100 gr.</t>
  </si>
  <si>
    <t>Filetes de merluza a los 4 cereales, 100 gr.</t>
  </si>
  <si>
    <t>Filetes de merluza al limón, 100 gr.</t>
  </si>
  <si>
    <t>Filetes de merluza tradicional, 100 gr.</t>
  </si>
  <si>
    <t>Gambas, ajetes y trigueros, 100 gr.</t>
  </si>
  <si>
    <t>Langostinos rebozados 1u</t>
  </si>
  <si>
    <t>Paella de marisco, 1 plato</t>
  </si>
  <si>
    <t>Palitos de merluza, 50 gr.</t>
  </si>
  <si>
    <t>Rabas de calamar, 50 gr.</t>
  </si>
  <si>
    <t>Ventresca merluza a la andaluza, 1u (79 gr.)</t>
  </si>
  <si>
    <t>Aperifritos, Bocaditos de marisco, 1u</t>
  </si>
  <si>
    <t>Picafritos. Calamares a la romana, 2u</t>
  </si>
  <si>
    <t>PESCADOS COCINADOS ENVASADOS</t>
  </si>
  <si>
    <t>Ensaladilla rusa con atún, 1 ración (150 gr.)</t>
  </si>
  <si>
    <t>Ensaladilla mediterránea de atún, 1 ración (150 gr.)</t>
  </si>
  <si>
    <t>Ensaladilla California de atún, 1 ración (150 gr.)</t>
  </si>
  <si>
    <t>CONSERVAS ORTIZ</t>
  </si>
  <si>
    <t>Atún encebollado, 1 ración (160 gr.)</t>
  </si>
  <si>
    <t>Marmitako, 1 ración (160 gr.)</t>
  </si>
  <si>
    <t>Pimientos piquillo rellenos de bonito, 1 ración (160 gr.)</t>
  </si>
  <si>
    <t>ESPUNUCA</t>
  </si>
  <si>
    <t>Bógaros cocidos en su jugo, 250 gr.</t>
  </si>
  <si>
    <t>FRUITS DE MAR</t>
  </si>
  <si>
    <t>Mejillones a la marinera, 1 ración (150 gr.)</t>
  </si>
  <si>
    <t>Mejillones a la mantequilla de ajo,1 ración (150 gr.)</t>
  </si>
  <si>
    <t>Mejillones a la provenzal, 1 ración (150 gr.)</t>
  </si>
  <si>
    <t>Almejas cocidas en su jugo, 250 gr.</t>
  </si>
  <si>
    <t>Berberechos Galicia cocidos en su jugo 200 gr.</t>
  </si>
  <si>
    <t xml:space="preserve">Mejillones Galicia cocidos en su jugo 300 gr. </t>
  </si>
  <si>
    <t xml:space="preserve">Pimientos piquillo rellenos bacalao, 1u 50 gr. </t>
  </si>
  <si>
    <t>Pimientos piquillo rellenos salmón, 1u 50 gr.</t>
  </si>
  <si>
    <t>Pimientos piquillo rellenos merluza y gambas, 1u (50 gr.)</t>
  </si>
  <si>
    <t>Bacalao al ajoarriero, 1 ración (125 gr.)</t>
  </si>
  <si>
    <t>Pimientos piquillo rellenos de lenguado con langostinos, 1u (50 gr.)</t>
  </si>
  <si>
    <t>Pimientos piquillo rellenos marisco, 1u (50 gr.)</t>
  </si>
  <si>
    <t>Pimientos piquillo rellenos de merluza y gambas, 1u (50 gr.)</t>
  </si>
  <si>
    <t>PIZZAS Y EQUIVALENTES</t>
  </si>
  <si>
    <t>FREISA</t>
  </si>
  <si>
    <t xml:space="preserve">Base para pizza, 1/4 (35grs) </t>
  </si>
  <si>
    <t>3,5</t>
  </si>
  <si>
    <t xml:space="preserve">Base para pizza, 1/4 (37grs) </t>
  </si>
  <si>
    <t xml:space="preserve">Base para pizza, 1 individual, 75 grs </t>
  </si>
  <si>
    <t>La Tradizioni:</t>
  </si>
  <si>
    <t xml:space="preserve">jamón, mozzarella, champiñones, 1/4 (110 gr) </t>
  </si>
  <si>
    <t>4,5</t>
  </si>
  <si>
    <t>La Grandiosa:</t>
  </si>
  <si>
    <t xml:space="preserve">queso, champiñones, jamón y aceitunas, 1/4 (150 gr) </t>
  </si>
  <si>
    <t>6,5</t>
  </si>
  <si>
    <t xml:space="preserve">La Bella Napoli, 3 quesos, 1/4 (67'5 gr) </t>
  </si>
  <si>
    <t xml:space="preserve">Pizza 4 quesos, 1/4 (87'5 gr) </t>
  </si>
  <si>
    <t xml:space="preserve">Pizza romana, 1/4 (87'5 gr) </t>
  </si>
  <si>
    <t xml:space="preserve">Pizza de atún, 1/4 (87'5 gr) </t>
  </si>
  <si>
    <t xml:space="preserve">Sveltesse de queso fresco con frutas exóticas, 1 u (100 gr) </t>
  </si>
  <si>
    <t xml:space="preserve">Sveltesse Mousse de queso fresco con fresas, 1 u (l00 gr) </t>
  </si>
  <si>
    <t xml:space="preserve">Sveltesse Mousse de queso fresco con melocotón, 1 u (100 gr) </t>
  </si>
  <si>
    <t xml:space="preserve">Sveltesse Mousse de queso fresco natural, l u - (100gr) </t>
  </si>
  <si>
    <t xml:space="preserve">Petit Yopsuiss de fresa, 1 u (60 gr) </t>
  </si>
  <si>
    <t>Petit Yopsuiss de frutas y cereales, 1 u (6Ogr)</t>
  </si>
  <si>
    <t xml:space="preserve">QUESO EN LONCHAS </t>
  </si>
  <si>
    <t xml:space="preserve">Kraft (tranchetes), 1 loncha </t>
  </si>
  <si>
    <t xml:space="preserve">Kraft (tranchetes) semidesnatada, 1 loncha </t>
  </si>
  <si>
    <t xml:space="preserve">Kraft (tranchetes) Burguer, 1 loncha </t>
  </si>
  <si>
    <t xml:space="preserve">Hochland sabanitas, 1 loncha </t>
  </si>
  <si>
    <t xml:space="preserve">El Caserío, 1 loncha </t>
  </si>
  <si>
    <t xml:space="preserve">President, 1 loncha </t>
  </si>
  <si>
    <t xml:space="preserve">Hipercor, 1 loncha </t>
  </si>
  <si>
    <t xml:space="preserve">QUESO PARA UNTAR </t>
  </si>
  <si>
    <t xml:space="preserve">San Millán natural 1Cd (25 gr) </t>
  </si>
  <si>
    <t xml:space="preserve">San Millán ligero, 1Cd (25 gr) </t>
  </si>
  <si>
    <t xml:space="preserve">San Millón con taquitos de jamón serrano, 1 Cd (25 gr) </t>
  </si>
  <si>
    <t>BEL</t>
  </si>
  <si>
    <t xml:space="preserve">Kiri, con nata, 1 u (18 gr) </t>
  </si>
  <si>
    <t xml:space="preserve">Crema de queso natural, 1 porción (30 gr) </t>
  </si>
  <si>
    <t xml:space="preserve">Crema de queso con finas hierbas, 1 porción (30 gr) </t>
  </si>
  <si>
    <t xml:space="preserve">Crema de queso al salmón, 1 porción (30 gr) </t>
  </si>
  <si>
    <t xml:space="preserve">Queso blanco con Yogurt, 20 gr </t>
  </si>
  <si>
    <t xml:space="preserve">Queso blanco con yogurt finas hierbas, 2Ogr </t>
  </si>
  <si>
    <t xml:space="preserve">Queso blanco extra light, 20 gr </t>
  </si>
  <si>
    <t xml:space="preserve">Philadelphia, 1 Cd (25 gr) </t>
  </si>
  <si>
    <t xml:space="preserve">Philadelphia light, 1 Cd (25 gr) </t>
  </si>
  <si>
    <t xml:space="preserve">Philadelphia queso azul, 1 Cd (25 gr) </t>
  </si>
  <si>
    <t xml:space="preserve">Philadelphia salmón, 1 Cd (25 gr) </t>
  </si>
  <si>
    <t xml:space="preserve">Philadelphia finas hierbas, 1 Cd (25 gr) </t>
  </si>
  <si>
    <t xml:space="preserve">Creme d’Emmental, 30 gr </t>
  </si>
  <si>
    <t>QUESO RALLADO</t>
  </si>
  <si>
    <t xml:space="preserve">*Parmesano, 1 ct </t>
  </si>
  <si>
    <t>*Filatto, 1 ct</t>
  </si>
  <si>
    <t xml:space="preserve">*Rallado en polvo, 1 ct </t>
  </si>
  <si>
    <t xml:space="preserve">*Emmental rallado, 1 ct </t>
  </si>
  <si>
    <t xml:space="preserve">*4 quesos especial gratinar, 1 ct </t>
  </si>
  <si>
    <t xml:space="preserve">*Rallado, 1 ct </t>
  </si>
  <si>
    <t xml:space="preserve">*Emmental, 1 ct </t>
  </si>
  <si>
    <t xml:space="preserve">10 gr </t>
  </si>
  <si>
    <t>HOCHLAND</t>
  </si>
  <si>
    <t xml:space="preserve">*Queso rallado, 1 ct </t>
  </si>
  <si>
    <t>30 gr</t>
  </si>
  <si>
    <t>*Queso rallado parmesano, 1 ct</t>
  </si>
  <si>
    <t>QUESITOS - PORCIONES</t>
  </si>
  <si>
    <t>La vaca que ríe, 1 u</t>
  </si>
  <si>
    <t xml:space="preserve">La vaca que ríe light, 1 u </t>
  </si>
  <si>
    <t xml:space="preserve">La vaca que ríe, Apericubo, 1 u </t>
  </si>
  <si>
    <t xml:space="preserve">4 u </t>
  </si>
  <si>
    <t xml:space="preserve">Mini Babybel, 1 u (20 gr) </t>
  </si>
  <si>
    <t xml:space="preserve">Kiri con nata, 1 u (18 grs) </t>
  </si>
  <si>
    <t xml:space="preserve">Aperitivo Pik y Croq, 1 tarrina (35 gr) </t>
  </si>
  <si>
    <t xml:space="preserve">La Lechera, quesitos, 1 u </t>
  </si>
  <si>
    <t>EL CASERÍO</t>
  </si>
  <si>
    <t xml:space="preserve">Quesitos, 1 u </t>
  </si>
  <si>
    <t xml:space="preserve">Petit fresa, 1 u </t>
  </si>
  <si>
    <t xml:space="preserve">Petit plátano, 1 u </t>
  </si>
  <si>
    <t xml:space="preserve">Bonsi, 1 u </t>
  </si>
  <si>
    <t>EL CIGARRAL</t>
  </si>
  <si>
    <t xml:space="preserve">Mini quesitos, 1 u (18 grs) </t>
  </si>
  <si>
    <t xml:space="preserve">Santé, 1 u </t>
  </si>
  <si>
    <t xml:space="preserve">Quesitos President, 1 u </t>
  </si>
  <si>
    <t>SALSAS</t>
  </si>
  <si>
    <t xml:space="preserve">Tomate frito, 2 Cd, 30 gr </t>
  </si>
  <si>
    <t>CALVÉ</t>
  </si>
  <si>
    <t xml:space="preserve">Mahonesa para ensaladilla rusa, 1 Cd </t>
  </si>
  <si>
    <t xml:space="preserve">Mahonesa sabor casero, 1 Cd </t>
  </si>
  <si>
    <t xml:space="preserve">Salsa brava, 1 Cd </t>
  </si>
  <si>
    <t xml:space="preserve">Salsa de ajo, 1 Cd </t>
  </si>
  <si>
    <t xml:space="preserve">All i oli, 1 ct </t>
  </si>
  <si>
    <t xml:space="preserve">All i oli, 1 Cd </t>
  </si>
  <si>
    <t xml:space="preserve">Bechamel, 2 Cd </t>
  </si>
  <si>
    <t xml:space="preserve">Carbonara, 2 Cd </t>
  </si>
  <si>
    <t xml:space="preserve">Diablo, 2 Cd </t>
  </si>
  <si>
    <t xml:space="preserve">Mayonesa, 1 ct </t>
  </si>
  <si>
    <t xml:space="preserve">1 Cd </t>
  </si>
  <si>
    <t xml:space="preserve">Mostaza </t>
  </si>
  <si>
    <t xml:space="preserve">*Mejican Ketchup, 1 ct </t>
  </si>
  <si>
    <t xml:space="preserve">2 Cd </t>
  </si>
  <si>
    <t xml:space="preserve">*Ketchup, 1 ct </t>
  </si>
  <si>
    <t xml:space="preserve">Salsa cocktail, 1 Cd </t>
  </si>
  <si>
    <t xml:space="preserve">Salsa barbacoa, 1 Cd </t>
  </si>
  <si>
    <t xml:space="preserve">Salsa de soja </t>
  </si>
  <si>
    <t xml:space="preserve">Salsa 3 pimientas, 1 Cd </t>
  </si>
  <si>
    <t xml:space="preserve">Salsadoro boloñesa, 2 Cd </t>
  </si>
  <si>
    <t xml:space="preserve">Salsadoro napolitana, 2 Cd </t>
  </si>
  <si>
    <t xml:space="preserve">Tomate frito, 2 Cd </t>
  </si>
  <si>
    <t>HELLMAN’S</t>
  </si>
  <si>
    <t xml:space="preserve">Mayonesa, 1 Cd </t>
  </si>
  <si>
    <t>HELLMAN’S ESPECIAL ENSALADAS</t>
  </si>
  <si>
    <t xml:space="preserve">Salsa de yogurt, l Cd </t>
  </si>
  <si>
    <t xml:space="preserve">Salsa vinagreta, 1 Cd </t>
  </si>
  <si>
    <t xml:space="preserve">Salsa queso azul, 1 Cd </t>
  </si>
  <si>
    <t xml:space="preserve">Salsa mil islas, 1 Cd </t>
  </si>
  <si>
    <t xml:space="preserve">*ketchup, 1 ct </t>
  </si>
  <si>
    <t xml:space="preserve">Ketchup, 1 Cd </t>
  </si>
  <si>
    <t xml:space="preserve">Mayonesa en tubo, 15 gr </t>
  </si>
  <si>
    <t xml:space="preserve">Mayonesa light, salsa fina, 1 ct </t>
  </si>
  <si>
    <t xml:space="preserve">Mayonesa light, salsa fina, 1 Cd </t>
  </si>
  <si>
    <t>LOUIT</t>
  </si>
  <si>
    <t>LEA &amp; PERRINS</t>
  </si>
  <si>
    <t xml:space="preserve">Salsa Perrins, 1 Cd </t>
  </si>
  <si>
    <t>SOLIS - NESTLÉ</t>
  </si>
  <si>
    <t xml:space="preserve">Salsa de tomate con jamón, 2 Cd </t>
  </si>
  <si>
    <t xml:space="preserve">Salsa napolitana, 2 Cd </t>
  </si>
  <si>
    <t xml:space="preserve">Salsa boloñesa, 2 Cd </t>
  </si>
  <si>
    <t xml:space="preserve">Salsa sofrito de tomate, 2 Cd </t>
  </si>
  <si>
    <t xml:space="preserve">Sofrito de tomate estilo casero, 2 Cd </t>
  </si>
  <si>
    <t xml:space="preserve">Salsa Jalapeña, 2 Cd </t>
  </si>
  <si>
    <t>Top 2, ketchup y mayonesa, 1 Cd</t>
  </si>
  <si>
    <t>ORLANDO</t>
  </si>
  <si>
    <t xml:space="preserve">Tomate frito estilo casero, 2 Cd </t>
  </si>
  <si>
    <t xml:space="preserve">Taco Salsa, salsa de tomate y chili </t>
  </si>
  <si>
    <t xml:space="preserve">Taco Salsa, Chunky salsa Dip </t>
  </si>
  <si>
    <t>SAN MARCOS</t>
  </si>
  <si>
    <t xml:space="preserve">Salsa mejicana picante </t>
  </si>
  <si>
    <t xml:space="preserve">Salsa mejicana de tomate, tomatillo </t>
  </si>
  <si>
    <t xml:space="preserve">Salsa Boloñesa, 2 Cd </t>
  </si>
  <si>
    <t xml:space="preserve">Salsa siciliana, 2 Cd </t>
  </si>
  <si>
    <t xml:space="preserve">Salsa carbonara, 2 Cd </t>
  </si>
  <si>
    <t xml:space="preserve">Salsa 3 quesos, 2 Cd </t>
  </si>
  <si>
    <t xml:space="preserve">Salsa al pesto, 2 Cd </t>
  </si>
  <si>
    <t xml:space="preserve">Salsa piamontesa, 2 Cd </t>
  </si>
  <si>
    <t xml:space="preserve">Salsa para pasta, al pesto con leche y aceite (PF), 1 ración </t>
  </si>
  <si>
    <t xml:space="preserve">Salsa para pasta, carbonara con leche y aceite (PF), 1 ración </t>
  </si>
  <si>
    <t xml:space="preserve">Mayonesa ligera, 1 ct </t>
  </si>
  <si>
    <t xml:space="preserve">Mayonesa ligera, 1 Cd </t>
  </si>
  <si>
    <t xml:space="preserve">Salsa alioli, 1 Cd </t>
  </si>
  <si>
    <t xml:space="preserve">Salsa a la pimienta verde, 1 Cd </t>
  </si>
  <si>
    <t xml:space="preserve">Salsa bearnesa, 1 Cd </t>
  </si>
  <si>
    <t xml:space="preserve">Salsa gaucha, 1 Cd </t>
  </si>
  <si>
    <t xml:space="preserve">Salsa roquefort, 1 Cd </t>
  </si>
  <si>
    <t xml:space="preserve">Salsa tártara, 1 Cd </t>
  </si>
  <si>
    <t xml:space="preserve">Sofrito con aceite de oliva, 2 Cd </t>
  </si>
  <si>
    <t>SOPAS</t>
  </si>
  <si>
    <t xml:space="preserve">             </t>
  </si>
  <si>
    <t>DE QUIKE</t>
  </si>
  <si>
    <t xml:space="preserve">Crema natural de espinacas, 1 ración (300 gr) </t>
  </si>
  <si>
    <t>Crema natural de zanahoria, 1 ración (300 gr)</t>
  </si>
  <si>
    <t xml:space="preserve">Crema natural de menestra de verduras, 1 ración (300 gr) </t>
  </si>
  <si>
    <t xml:space="preserve">Ave con arroz, 1 plato </t>
  </si>
  <si>
    <t xml:space="preserve">Ave con fideos, 1 plato </t>
  </si>
  <si>
    <t xml:space="preserve">Caldo casero, 1 plato (200 ml) </t>
  </si>
  <si>
    <t xml:space="preserve">Caldo casero de ternera, 1 plato (200 ml) </t>
  </si>
  <si>
    <t xml:space="preserve">Crema de langosta, 1 plato </t>
  </si>
  <si>
    <t xml:space="preserve">Crema fría Vichyssoise, 1 plato </t>
  </si>
  <si>
    <t>Pollo con fideos finos, 1 plato</t>
  </si>
  <si>
    <t xml:space="preserve">Potaje casero de garbanzos y fideos, 1 plato (200 ml) </t>
  </si>
  <si>
    <t xml:space="preserve">Sopa de cebolla completa, 1 plato </t>
  </si>
  <si>
    <t xml:space="preserve">Sopa de cocido, 1 plato (200 ml) </t>
  </si>
  <si>
    <t xml:space="preserve">Sopa de pescadores con marisco y arroz, 1 plato (200 ml) </t>
  </si>
  <si>
    <t xml:space="preserve">Sopa jardinera, 1 plato </t>
  </si>
  <si>
    <t xml:space="preserve">Sopa maravilla completa, 1 plato </t>
  </si>
  <si>
    <t xml:space="preserve">Sopa minestrone, 1 plato </t>
  </si>
  <si>
    <t xml:space="preserve">Ternera con estrellitas, 1 plato </t>
  </si>
  <si>
    <t xml:space="preserve">Sopistant. Consomé al Jerez con picatostes, 1 sobre </t>
  </si>
  <si>
    <t xml:space="preserve">Sopistant. Crema de champiñones con picatostes, 1 sobre </t>
  </si>
  <si>
    <t xml:space="preserve">Sopistant. Crema de espárragos con picatostes, 1 sobre </t>
  </si>
  <si>
    <t xml:space="preserve">Sopistant. Crema de marisco con picatostes, 1 sobre </t>
  </si>
  <si>
    <t xml:space="preserve">Sopistant. Sopa de ajo, 1 sobre </t>
  </si>
  <si>
    <t xml:space="preserve">Sopistant. Sopa de verduras con picatostes, 1 sobre </t>
  </si>
  <si>
    <t>KAIKU</t>
  </si>
  <si>
    <t xml:space="preserve">Consomé de ave (Tetrabrik), 1 plato (250 ml) </t>
  </si>
  <si>
    <t>Crema de hongos al aroma de almendra (Tetrabrik), 1 plato (250 ml)</t>
  </si>
  <si>
    <t xml:space="preserve">La Buena sopa. Sopa de verduras con jamón, 1 plato (200 ml) </t>
  </si>
  <si>
    <t xml:space="preserve">La Buena sopa. Puré de hortalizas, 1 plato (200 ml) </t>
  </si>
  <si>
    <t xml:space="preserve">La Buena sopa. Puré de verduras, 1 plato (200 ml) </t>
  </si>
  <si>
    <t xml:space="preserve">La Buena sopa. Ternera con verduras, 1 plato (200 ml) </t>
  </si>
  <si>
    <t xml:space="preserve">Knorr al minuto. Crema de espárragos, 1 ración (sobre) </t>
  </si>
  <si>
    <t xml:space="preserve">Knorr al minuto. Crema de champiñones, 1 ración (sobre) </t>
  </si>
  <si>
    <t xml:space="preserve">Knorr al minuto. Crema de 6 verduras, 1 ración (sobre) </t>
  </si>
  <si>
    <t xml:space="preserve">Knorr al minuto. Crema de pollo, 1 ración (sobre) </t>
  </si>
  <si>
    <t xml:space="preserve">Knorr al minuto. Sopa de verduras, 1 ración (sobre) </t>
  </si>
  <si>
    <t xml:space="preserve">Knorr al minuto. Sopa de pollo con pasta, 1 ración (sobre) </t>
  </si>
  <si>
    <t xml:space="preserve">Cocido de pollo con pasta, 1 ración </t>
  </si>
  <si>
    <t xml:space="preserve">Crema de champiñones, 1 ración </t>
  </si>
  <si>
    <t xml:space="preserve">Crema de champiñones con picatostes, 1 ración </t>
  </si>
  <si>
    <t xml:space="preserve">Crema de espárragos, 1 ración </t>
  </si>
  <si>
    <t xml:space="preserve">Crema de langosta, 1 ración </t>
  </si>
  <si>
    <t xml:space="preserve">Crema de marisco, 1 ración </t>
  </si>
  <si>
    <t xml:space="preserve">Crema de pollo con picatostes, 1 ración </t>
  </si>
  <si>
    <t xml:space="preserve">Potaje de verduras y judías, 1 ración </t>
  </si>
  <si>
    <t xml:space="preserve">Puré 7 verduras, 1 ración </t>
  </si>
  <si>
    <t xml:space="preserve">Sopa de 12 verduras, 1 ración </t>
  </si>
  <si>
    <t xml:space="preserve">Sopa de ave con fideos finos, 1 ración </t>
  </si>
  <si>
    <t xml:space="preserve">Sopa de cebolla, 1 ración </t>
  </si>
  <si>
    <t xml:space="preserve">Sopa de marisco y arroz, 1 ración </t>
  </si>
  <si>
    <t xml:space="preserve">Sopa de pescado y fideos, 1 ración </t>
  </si>
  <si>
    <t xml:space="preserve">Sopa de pollo con cabello de ángel, 1ración </t>
  </si>
  <si>
    <t xml:space="preserve">Sopa de pollo con conchitas, 1 ración </t>
  </si>
  <si>
    <t xml:space="preserve">Sopa de pollo con fideos, 1 ración </t>
  </si>
  <si>
    <t xml:space="preserve">Sopa de pollo con fideos gruesos, 1 ración </t>
  </si>
  <si>
    <t xml:space="preserve">Sopa menestra de verduras, 1 ración </t>
  </si>
  <si>
    <t xml:space="preserve">Sopa minestrone, 1 ración </t>
  </si>
  <si>
    <t xml:space="preserve">Vichyssoise, 1 ración </t>
  </si>
  <si>
    <t xml:space="preserve">Caldo 100% natural de carne con verduras, 200 ml </t>
  </si>
  <si>
    <t xml:space="preserve">Caldo casero, 200 ml </t>
  </si>
  <si>
    <t xml:space="preserve">Sopa de verduras con pasta, 1 ración </t>
  </si>
  <si>
    <t xml:space="preserve">Sopa de pollo, pasta y verduras, 1 ración </t>
  </si>
  <si>
    <t xml:space="preserve">Sopa de ternera con conchitas, 1 ración </t>
  </si>
  <si>
    <t xml:space="preserve">Sopa de ajo con pan, 1 ración </t>
  </si>
  <si>
    <t xml:space="preserve">Sopa de ajo, 1 ración </t>
  </si>
  <si>
    <t xml:space="preserve">Sopa hogareña con pasta maravilla, 1 ración </t>
  </si>
  <si>
    <t xml:space="preserve">Sopa jardinera, 1 ración </t>
  </si>
  <si>
    <t xml:space="preserve">Sopa de pollo con pasta, 1 ración </t>
  </si>
  <si>
    <t xml:space="preserve">Sopa 11 verduras, 1 ración </t>
  </si>
  <si>
    <t xml:space="preserve">Sopa de cocido, 3 ración </t>
  </si>
  <si>
    <t xml:space="preserve">Sopa de gallina con fideos finos, 1 ración </t>
  </si>
  <si>
    <t xml:space="preserve">Sopa de pollo con letras, 1 ración </t>
  </si>
  <si>
    <t xml:space="preserve">Sopa de pollo con fideos finos, 1 ración </t>
  </si>
  <si>
    <t xml:space="preserve">Sopa de ternera con pasta, 1 ración </t>
  </si>
  <si>
    <t xml:space="preserve">Caldo de carne, 1 ración </t>
  </si>
  <si>
    <t xml:space="preserve">Caldo de pollo, 1 ración </t>
  </si>
  <si>
    <t xml:space="preserve">Caldo de verduras, 1 ración </t>
  </si>
  <si>
    <t xml:space="preserve">Caldo de champiñones, 1 ración </t>
  </si>
  <si>
    <t xml:space="preserve">Crema de ave, 1 ración </t>
  </si>
  <si>
    <t xml:space="preserve">Sopilandia. Ternera con pasta al huevo, 1 ración </t>
  </si>
  <si>
    <t xml:space="preserve">Sopilandia. Pollo con pasta aL huevo, 1 ración </t>
  </si>
  <si>
    <t xml:space="preserve">Sopilandia. Verduras con pasta al huevo, 1 ración </t>
  </si>
  <si>
    <t>** CALDO EN PASTILLAS **</t>
  </si>
  <si>
    <t xml:space="preserve">*Avecrem caldo de pollo, 1 pastilla </t>
  </si>
  <si>
    <t xml:space="preserve">*Avecrem cocido casero, 1 pastilla </t>
  </si>
  <si>
    <t xml:space="preserve">*Sabores Avecrem, ajo y perejil, 1 pastilla </t>
  </si>
  <si>
    <t xml:space="preserve">*Sabores Avecrem, cebolla y ajo, 1 pastilla </t>
  </si>
  <si>
    <t xml:space="preserve">*Caldo consomé, 1 cubito </t>
  </si>
  <si>
    <t xml:space="preserve">*Caldo cubitos, 1 cubito </t>
  </si>
  <si>
    <t xml:space="preserve">*Caldo de carne granulado, 1 ct </t>
  </si>
  <si>
    <t xml:space="preserve">Caldo de carne granulado, 1 Cd </t>
  </si>
  <si>
    <t xml:space="preserve">Caldo de pollo granulado, 1 Cd </t>
  </si>
  <si>
    <t xml:space="preserve">*Caldo de pescado granulado, 1 ct </t>
  </si>
  <si>
    <t xml:space="preserve">Caldo de pescado granulado, 1 Cd </t>
  </si>
  <si>
    <t xml:space="preserve">*Doble Caldo sabor clásico pastillas, 1 pastilla </t>
  </si>
  <si>
    <t xml:space="preserve">*Caldo de gallina, 1 pastilla </t>
  </si>
  <si>
    <t xml:space="preserve">*Caldo suave carne con verduras, 1 pastilla </t>
  </si>
  <si>
    <t xml:space="preserve">*Caldo suave pollo con verduras, 1 pastilla </t>
  </si>
  <si>
    <t xml:space="preserve">Caldo suave con verduras variadas, 1 pastilla </t>
  </si>
  <si>
    <t xml:space="preserve">*Tus sabores, finas hierbas, 1 pastilla </t>
  </si>
  <si>
    <t xml:space="preserve">*Tus sabores, ajo y perejil, 1 pastilla </t>
  </si>
  <si>
    <t xml:space="preserve">*Caldo do pescado, 1 pastilla </t>
  </si>
  <si>
    <t xml:space="preserve">Caldo casero de pollo y ternera, 1 ración </t>
  </si>
  <si>
    <t>VERDURAS Y HORTALIZAS</t>
  </si>
  <si>
    <t>Acedera</t>
  </si>
  <si>
    <t>Acelga extra</t>
  </si>
  <si>
    <t>Acelga mini</t>
  </si>
  <si>
    <t>Acelgas</t>
  </si>
  <si>
    <t>Acelgas pencas blancas</t>
  </si>
  <si>
    <t>Acelgas pencas verdes</t>
  </si>
  <si>
    <t>Achicoria</t>
  </si>
  <si>
    <t>Ajetes</t>
  </si>
  <si>
    <t>Alfalfa germinada</t>
  </si>
  <si>
    <t>Apio blanco</t>
  </si>
  <si>
    <t>Apio verde</t>
  </si>
  <si>
    <t>Apio-zanahoria rallada</t>
  </si>
  <si>
    <t>Berenjena negra</t>
  </si>
  <si>
    <t>Berros</t>
  </si>
  <si>
    <t>Borraja</t>
  </si>
  <si>
    <t>Brócoli</t>
  </si>
  <si>
    <t>Brotes de alfalfa</t>
  </si>
  <si>
    <t>Calabacín redondo</t>
  </si>
  <si>
    <t>Calabacín</t>
  </si>
  <si>
    <t>Calabaza</t>
  </si>
  <si>
    <t>Canónigos</t>
  </si>
  <si>
    <t>Cebolla buti</t>
  </si>
  <si>
    <t>Cebolla deshidratada</t>
  </si>
  <si>
    <t>Cebolla figueras</t>
  </si>
  <si>
    <t>Cebolla francesa</t>
  </si>
  <si>
    <t>Cebolla guarnición</t>
  </si>
  <si>
    <t>Cebolla pelada</t>
  </si>
  <si>
    <t>Cogollo de tudela</t>
  </si>
  <si>
    <t>Col china</t>
  </si>
  <si>
    <t>Coliflor mini</t>
  </si>
  <si>
    <t>Coliflor romanesco mini</t>
  </si>
  <si>
    <t>Coliflor</t>
  </si>
  <si>
    <t>Corazón escarola</t>
  </si>
  <si>
    <t>Champiñón laminado</t>
  </si>
  <si>
    <t>Champiñones</t>
  </si>
  <si>
    <t>Chalota seca</t>
  </si>
  <si>
    <t>Chirivia</t>
  </si>
  <si>
    <t>Endivia</t>
  </si>
  <si>
    <t>Ensalada 4 estaciones</t>
  </si>
  <si>
    <t>Ensalada campesina</t>
  </si>
  <si>
    <t xml:space="preserve">Mermelada de albaricoque 1 Cd </t>
  </si>
  <si>
    <t xml:space="preserve">*Mermelada de ciruela 1 ct </t>
  </si>
  <si>
    <t xml:space="preserve">Mermelada de ciruela 1 Cd </t>
  </si>
  <si>
    <t xml:space="preserve">*Mermelada de melocotón 1 ct </t>
  </si>
  <si>
    <t xml:space="preserve">Mermelada de melocotón 1 Cd </t>
  </si>
  <si>
    <t xml:space="preserve">*Mermelada de fresa 1 ct </t>
  </si>
  <si>
    <t xml:space="preserve">Mermelada de fresa 1 Cd </t>
  </si>
  <si>
    <t>FRUTOS SECOS</t>
  </si>
  <si>
    <t>Almendra marcona frita y salada, 10 gr</t>
  </si>
  <si>
    <t>Anacardos fritos y salados, 10 gr</t>
  </si>
  <si>
    <t>Avellanas tostadas, 10 gr</t>
  </si>
  <si>
    <t>Cacahuetes con miel, 10 gr</t>
  </si>
  <si>
    <t>Cacahuetes fritos y salados, 10 gr</t>
  </si>
  <si>
    <t>Ciruelas de California con hueso, 3 u (25 gr)</t>
  </si>
  <si>
    <t>Ciruelas de California sin pepitas, 2 Cd (25 gr)</t>
  </si>
  <si>
    <t>Dátiles de Túnez, 3-4 u (25 gr)</t>
  </si>
  <si>
    <t>Dátiles Támaras, 3-4 u (25 gr)</t>
  </si>
  <si>
    <t>El postre, 10 gr</t>
  </si>
  <si>
    <t>Nueces en grano de California, 10 gr</t>
  </si>
  <si>
    <t>Pasas de California sin hueso, 3 u (25 gr)</t>
  </si>
  <si>
    <t>Pistachos tostados y salados, 10 gr</t>
  </si>
  <si>
    <t>EAGLE</t>
  </si>
  <si>
    <t>Almendra marcona, 10 gr</t>
  </si>
  <si>
    <t>Anacardos fritos con miel, 10 gr</t>
  </si>
  <si>
    <t>Cacahuetes de Virginia salados, 10 gr</t>
  </si>
  <si>
    <t>Cacahuetes fritos con miel ligeramente salados, 10 gr</t>
  </si>
  <si>
    <t>Cocktail exótico 10 gr</t>
  </si>
  <si>
    <t>Pistachos de Irán, 10 gr</t>
  </si>
  <si>
    <t>Musik, 10 gr</t>
  </si>
  <si>
    <t>De Luxe Mixende Nuts, 10 gr</t>
  </si>
  <si>
    <t>Mister Corn (Maíz frito tierno), 20 gr</t>
  </si>
  <si>
    <t>Mix 5 Cocktail de frutos secos, 10 gr</t>
  </si>
  <si>
    <t>Piponazo (pipas gigantes), 10 gr</t>
  </si>
  <si>
    <t>Almendra larga tostada con sal, 6-7 u (10 gr)</t>
  </si>
  <si>
    <t>Almendra largueta tostada, 6-7 u (10 gr)</t>
  </si>
  <si>
    <t>Almendra Marcona cruda, 6-7 (10 gr)</t>
  </si>
  <si>
    <t>Almendra Marcona frita, 6-7 u (10 gr)</t>
  </si>
  <si>
    <t>Almendra Marcona tostada, 6-7 u (10 gr)</t>
  </si>
  <si>
    <t>Almendra Marcona tostada y salada, 6-7 u (10 gr)</t>
  </si>
  <si>
    <t>Almendra molida marcona, 10 gr</t>
  </si>
  <si>
    <t>Anacardos fritos, 10 gr</t>
  </si>
  <si>
    <t>Anacardos fritos azucarados, 10 gr</t>
  </si>
  <si>
    <t>Avellanas peladas tostadas, 10 u (10 gr)</t>
  </si>
  <si>
    <t>Cacahuetes fritos con piel, 15 u (10 gr)</t>
  </si>
  <si>
    <t>Cacahuetes fritos Runner, 15 u (10 gr)</t>
  </si>
  <si>
    <t>Cacahuetes Virginia fritos y salados, 15 u (10 gr)</t>
  </si>
  <si>
    <t>Cacahuetes to Brasil, 15 u (10 gr)</t>
  </si>
  <si>
    <t>Cacahuetes Virginia tostados con cáscara, 15 u (10 gr)</t>
  </si>
  <si>
    <t>Castañas pilongas, 3 u (20 gr)</t>
  </si>
  <si>
    <t>Cocktail de frutos secos, 10 gr</t>
  </si>
  <si>
    <t>Coquitos del Brasil pelados, 10 gr</t>
  </si>
  <si>
    <t>Garbanzos tostados, 25 gr</t>
  </si>
  <si>
    <t>Habas fritas, 25 gr</t>
  </si>
  <si>
    <t>Maíz frito, 25 gr</t>
  </si>
  <si>
    <t>Maíz gigante frito, 25 gr</t>
  </si>
  <si>
    <t>Maíz seco palomitas, 20 gr</t>
  </si>
  <si>
    <t>Nueces California, 4 u (10 gr)</t>
  </si>
  <si>
    <t>Nueces peladas, 10 gr</t>
  </si>
  <si>
    <t>Piñones crudos, 10 gr</t>
  </si>
  <si>
    <t>Pipas de girasol del país, 20 gr</t>
  </si>
  <si>
    <t>Pipas de girasol peladas, 1 Cd (10 gr)</t>
  </si>
  <si>
    <t>Pipas de girasol peladas y fritas, 10 gr</t>
  </si>
  <si>
    <t>Pipas de girasol tostadas y saladas, 15 gr</t>
  </si>
  <si>
    <t>Pistachos perla, 12 u (10 gr)</t>
  </si>
  <si>
    <t>Pistachos tostados, 12 u (10 gr)</t>
  </si>
  <si>
    <t>Siete frutos secos, 15 gr</t>
  </si>
  <si>
    <t>GALLETAS</t>
  </si>
  <si>
    <t>ANTIU XIXONA</t>
  </si>
  <si>
    <t>Barquillos de turrón de jijona, 1 u</t>
  </si>
  <si>
    <t>Chiquilín galletas, 10 gr</t>
  </si>
  <si>
    <t>Chiquilín ositos sabor chocolate, 10 gr</t>
  </si>
  <si>
    <t>Chiquilín ositos sabor miel, 10 gr</t>
  </si>
  <si>
    <t>Chips Ahoy, 10 gr</t>
  </si>
  <si>
    <t>Digesta Chocolate, 10 gr</t>
  </si>
  <si>
    <t>Digesta rica en fibra, 10 gr</t>
  </si>
  <si>
    <t>CUETARA</t>
  </si>
  <si>
    <t>Campurrianas, 10 gr</t>
  </si>
  <si>
    <t>Churruscos mini campurrianas, 10 gr</t>
  </si>
  <si>
    <t>Galletas de fibra integral, 10 gr</t>
  </si>
  <si>
    <t>Maria oro, 10 gr</t>
  </si>
  <si>
    <t>Maria premium, 15 gr</t>
  </si>
  <si>
    <t>Maria tradicional, 15 gr</t>
  </si>
  <si>
    <t>Maria hojaldrada, 15 gr</t>
  </si>
  <si>
    <t>Maria tostada, 15 gr</t>
  </si>
  <si>
    <t>Mas Sanas, 15 gr</t>
  </si>
  <si>
    <t>F.Plus, 15 gr</t>
  </si>
  <si>
    <t>Tosta Rica galleta, 1 u</t>
  </si>
  <si>
    <t>Tosta Rica chocoguay, 1 u</t>
  </si>
  <si>
    <t>DONAIRE</t>
  </si>
  <si>
    <t>Figuritas de mazapán, 1 u</t>
  </si>
  <si>
    <t>FONTANEDA</t>
  </si>
  <si>
    <t>Maria Ilustrada, 2 u</t>
  </si>
  <si>
    <t>La Buena Maria, 2 u</t>
  </si>
  <si>
    <t>Pastas artesanas sabor coco, 15 gr</t>
  </si>
  <si>
    <t>FLORA</t>
  </si>
  <si>
    <t>Flora galletas doradas al horno, 10 gr</t>
  </si>
  <si>
    <t>Flora delicias, 10 gr</t>
  </si>
  <si>
    <t>Flora fibra, 10 gr</t>
  </si>
  <si>
    <t>Flora fruta y fibra, 10 gr</t>
  </si>
  <si>
    <t>GULLON</t>
  </si>
  <si>
    <t>Avena fibra, cookie integral, 10 gr</t>
  </si>
  <si>
    <t>Bio Calcio, galleta integral, 10 gr</t>
  </si>
  <si>
    <t>Creme Tropical, galletas doradas, 10 gr</t>
  </si>
  <si>
    <t>Darvida, galletas de cereales, 10 gr</t>
  </si>
  <si>
    <t>Diet-fibra chocolate, 10 gr</t>
  </si>
  <si>
    <t>Diet-fibra galletas bioactivas sin azúcar, 10 gr</t>
  </si>
  <si>
    <t>Equilibria, 10 gr</t>
  </si>
  <si>
    <t>Maria ligera sin azúcar, sin sal, 10 gr</t>
  </si>
  <si>
    <t>María ligera sin glúten, sin lactora, 10 gr</t>
  </si>
  <si>
    <t>Galletas de mantequilla, 15 gr</t>
  </si>
  <si>
    <t>INES ROSALES</t>
  </si>
  <si>
    <t>Polvorones, 1 u</t>
  </si>
  <si>
    <t>Cortadillos de Cidra, 1 u</t>
  </si>
  <si>
    <t xml:space="preserve">LU </t>
  </si>
  <si>
    <t>Dinosaurios galletas de cereales, 1 u</t>
  </si>
  <si>
    <t>Marie Lu, galletas de harina integral, 10 gr</t>
  </si>
  <si>
    <t>Marie Lu, galletas de leche y huevos, 10 gr</t>
  </si>
  <si>
    <t>Mini dinosaurios sabor chocolate, 10 gr</t>
  </si>
  <si>
    <t>Mini yayitas de fibras, 10 gr</t>
  </si>
  <si>
    <t>Petit écolier, chocolate con leche, 1 u</t>
  </si>
  <si>
    <t>Principe de Beukelaer, 1 u</t>
  </si>
  <si>
    <t>Vitalinea barritas de ciruela, 1 u</t>
  </si>
  <si>
    <t>Vitalinea delicias de naranja y chocolate, 1 u</t>
  </si>
  <si>
    <t>Vitalinea desayuno, 1 u</t>
  </si>
  <si>
    <t>Vitalinea finas galletas al limón, 2 u</t>
  </si>
  <si>
    <t>Vitalinea galletas rellenas sabor chocolate, 1 u</t>
  </si>
  <si>
    <t>Yayitas con chocolate, 1 u</t>
  </si>
  <si>
    <t>Yayitas con manzana, 1 u</t>
  </si>
  <si>
    <t>Yayitas con miel, 1 u</t>
  </si>
  <si>
    <t>Yayitas desayuno chocolate y 5 cereales, 1 u</t>
  </si>
  <si>
    <t>Yayitas desayuno integral y 5 cereales, 1 u</t>
  </si>
  <si>
    <t>Yayitas desayuno tostada casera, 1 u</t>
  </si>
  <si>
    <t>MARBU</t>
  </si>
  <si>
    <t>Marbú Choco, 10 gr</t>
  </si>
  <si>
    <t>Marbú Dorada, 10 gr</t>
  </si>
  <si>
    <t>NETS DE JOAQUIN TRIAS</t>
  </si>
  <si>
    <t>Teules, 3 u</t>
  </si>
  <si>
    <t>HELADOS</t>
  </si>
  <si>
    <t>FRIGO</t>
  </si>
  <si>
    <t>Calippo de fresa, 1 u</t>
  </si>
  <si>
    <t>Calippo de lima-limón, 1 u</t>
  </si>
  <si>
    <t>Drácula, 1 u</t>
  </si>
  <si>
    <t>Minicalipo, 1u</t>
  </si>
  <si>
    <t>Minimilk, 1 u</t>
  </si>
  <si>
    <t xml:space="preserve">Popeye de limon, 1 u </t>
  </si>
  <si>
    <t>Popeye de naranja, 1 u</t>
  </si>
  <si>
    <t>Solero frutas exóticas, 1 u</t>
  </si>
  <si>
    <t>Romántica, tarta de caramelo, una ración (125 ml)</t>
  </si>
  <si>
    <t>Dedales de maíz, sabor bacon 15 gr</t>
  </si>
  <si>
    <t>Sonrisa de patata, 15 gr</t>
  </si>
  <si>
    <t>Palomitas de maíz para microondas sabor mantequilla, 20 gr</t>
  </si>
  <si>
    <t>Cocktail oriental, 20 gr</t>
  </si>
  <si>
    <t>MATUTANO</t>
  </si>
  <si>
    <t>Boca Bits, 15 gr</t>
  </si>
  <si>
    <t>Bugles 3 D'S, 15 gr</t>
  </si>
  <si>
    <t>Cheetos Chackers, 15 gr</t>
  </si>
  <si>
    <t>Cheetos Pandilla, 15 gr</t>
  </si>
  <si>
    <t>Cheetos Pelotazos, 15 gr</t>
  </si>
  <si>
    <t>Cheetos Rízos, 15 gr</t>
  </si>
  <si>
    <t>Doritos, 15 gr</t>
  </si>
  <si>
    <t>Fritos, 15 gr</t>
  </si>
  <si>
    <t>Lay's ligeras al punto de sal, 15 gr</t>
  </si>
  <si>
    <t>Lay's ligeras doradas con cebolleta, 15 gr</t>
  </si>
  <si>
    <t>Lay's a la vinagreta, 15 gr</t>
  </si>
  <si>
    <t>Lay's doradas con cebolleta, 15 gr</t>
  </si>
  <si>
    <t>Lay's receta campesina, 15 gr</t>
  </si>
  <si>
    <t>Lay's serranas, 15 gr</t>
  </si>
  <si>
    <t>Petit Nesquick, 1 u (60 g)</t>
  </si>
  <si>
    <t>Petit sabor plátano, 1 u (60 g)</t>
  </si>
  <si>
    <t xml:space="preserve">Speissequark, queso fresco, 50 gr </t>
  </si>
  <si>
    <t>Sveltesse de queso fresco frutas exóticas, 1 u (100 g)</t>
  </si>
  <si>
    <t>Sveltesse mousse de queso fresco con melocotón, 1 u (100 g)</t>
  </si>
  <si>
    <t>Sveltesse mousse de queso fresco natural, 1 u (100 g)</t>
  </si>
  <si>
    <t>Petit Yopsuiss de fresa, 1 u (60 g)</t>
  </si>
  <si>
    <t>Petit Yopsuiss de frutas y cereales, 1 u (60 g)</t>
  </si>
  <si>
    <t>QUESOS</t>
  </si>
  <si>
    <t>BRIE</t>
  </si>
  <si>
    <t>Brie Descucs, 30 Gr</t>
  </si>
  <si>
    <t>Brie ajo, Bonifaz, 30 gr</t>
  </si>
  <si>
    <t>Brie Cantorel, 30 gr</t>
  </si>
  <si>
    <t>Brie Le Chateaux de France, 30 gr</t>
  </si>
  <si>
    <t>Brie pimienta, Bonifaz, 30 gr</t>
  </si>
  <si>
    <t>Brie President, 30 gr</t>
  </si>
  <si>
    <t>Brie Reny Picot, 30 gr</t>
  </si>
  <si>
    <t>Caprice de Dieux, 30 gr</t>
  </si>
  <si>
    <t>Chamois d’or, 30 gr</t>
  </si>
  <si>
    <t>Chaumes, 30 gr</t>
  </si>
  <si>
    <t>BOLA</t>
  </si>
  <si>
    <t>Cadí semiduro, 30 gr</t>
  </si>
  <si>
    <t xml:space="preserve">Frico semi, bola, 30 gr </t>
  </si>
  <si>
    <t>Frico tierno, bola, 30 gr</t>
  </si>
  <si>
    <t>Sombrero de Copa tierno, 30 gr</t>
  </si>
  <si>
    <t>Sombrero de Copa, bola semi, 30 gr</t>
  </si>
  <si>
    <t>BURGOS</t>
  </si>
  <si>
    <t>Burgo de Arias, 30 gr</t>
  </si>
  <si>
    <t>Burgo de Arias con melocotón, 30 gr</t>
  </si>
  <si>
    <t>Burgo de Arias sin sal, 30 gr</t>
  </si>
  <si>
    <t>EL Caserío, Mama Luise, 30 gr</t>
  </si>
  <si>
    <t>EL Monasterio "Danone", 30 gr</t>
  </si>
  <si>
    <t>EL Ventero, queso fresco, 30 gr</t>
  </si>
  <si>
    <t>García Baquero, Burgos fresco, 30 gr</t>
  </si>
  <si>
    <t>CABRALES</t>
  </si>
  <si>
    <t>Cabrales, 30 gr</t>
  </si>
  <si>
    <t>CAMEMBERT</t>
  </si>
  <si>
    <t>Camembert President, 30 gr</t>
  </si>
  <si>
    <t>Camembert Le Rustique, 30 gr</t>
  </si>
  <si>
    <t>EDAM</t>
  </si>
  <si>
    <t>Copinineo, Edam, 30 gr</t>
  </si>
  <si>
    <t>Frico, Edam curado, 30 gr</t>
  </si>
  <si>
    <t>Frico, Edam semicurado, 30 gr</t>
  </si>
  <si>
    <t>Frico, Edam tierno, 30 gr</t>
  </si>
  <si>
    <t>Hochland, lonchas de Edam Holandés, 30 gr</t>
  </si>
  <si>
    <t>EMMENTAL</t>
  </si>
  <si>
    <t>Emmental francés President, 30 gr</t>
  </si>
  <si>
    <t>Emmental francés Cantoret, 30 gr</t>
  </si>
  <si>
    <t>Emmental francés Froimontal, 30 gr</t>
  </si>
  <si>
    <t>Emmental francés Entremont, 30 gr</t>
  </si>
  <si>
    <t>Emmental suizo de Los Alpes Bávaros, 3Ogr</t>
  </si>
  <si>
    <t xml:space="preserve">Emmental suizo, 30 gr </t>
  </si>
  <si>
    <t xml:space="preserve">Emmental Holandés Leerdamer, 30 gr </t>
  </si>
  <si>
    <t xml:space="preserve">Emmental Holandés Leerdamer 32%, 30 gr </t>
  </si>
  <si>
    <t xml:space="preserve">Emmental holandés Frico, Maasdam, 30 gr </t>
  </si>
  <si>
    <t xml:space="preserve">Emmental holandés Weslite, semigraso, 30gr </t>
  </si>
  <si>
    <t xml:space="preserve">Emmental holandés lonchas de Maasdam, 3Ogr </t>
  </si>
  <si>
    <t>GORGONZOLA</t>
  </si>
  <si>
    <t xml:space="preserve">Gorgonzola Galbani, 30 gr </t>
  </si>
  <si>
    <t xml:space="preserve">Gorgonzoala, 30 gr </t>
  </si>
  <si>
    <t>GOUDA</t>
  </si>
  <si>
    <t xml:space="preserve">Gouda viejo, Old Amsterdam, 30 gr </t>
  </si>
  <si>
    <t xml:space="preserve">Gouda, Sombrero de Copa, 30 gr </t>
  </si>
  <si>
    <t xml:space="preserve">Gouda curado, Maaslander, 30 gr </t>
  </si>
  <si>
    <t xml:space="preserve">Gouda tierno, Frico, 30 gr </t>
  </si>
  <si>
    <t xml:space="preserve">Gouda de régimen, 30 gr </t>
  </si>
  <si>
    <t xml:space="preserve">Hochland, lonchas de gouda alemán de régimen, 30 gr </t>
  </si>
  <si>
    <t>GRUYERE</t>
  </si>
  <si>
    <t xml:space="preserve">Gruyere suizo, 30 gr </t>
  </si>
  <si>
    <t xml:space="preserve">Gruyere ligero, 30 gr </t>
  </si>
  <si>
    <t>MANCHEGO SECO</t>
  </si>
  <si>
    <t xml:space="preserve">Boffard, 30 gr </t>
  </si>
  <si>
    <t xml:space="preserve">Curado Cerrato, 30 gr </t>
  </si>
  <si>
    <t xml:space="preserve">Don Bernardo, 30 gr </t>
  </si>
  <si>
    <t xml:space="preserve">EL Gran Capitán, 30 gr </t>
  </si>
  <si>
    <t xml:space="preserve">Flor de Esgueva, 30 gr </t>
  </si>
  <si>
    <t xml:space="preserve">García Baquero viejo, 30 gr </t>
  </si>
  <si>
    <t xml:space="preserve">Ronkari, 30 gr </t>
  </si>
  <si>
    <t xml:space="preserve">Señorío de Montelarreina, 30 gr </t>
  </si>
  <si>
    <t>MANCHEGO SEMICURADO</t>
  </si>
  <si>
    <t xml:space="preserve">El Pastor, 30 gr </t>
  </si>
  <si>
    <t xml:space="preserve">Castillo de Guadamur, 30 gr </t>
  </si>
  <si>
    <t xml:space="preserve">Campobello, 30 gr </t>
  </si>
  <si>
    <t xml:space="preserve">García Baquero semicurado, 30 gr </t>
  </si>
  <si>
    <t xml:space="preserve">Monteoro semicurado, 30 gr </t>
  </si>
  <si>
    <t>MANCHEGO TIERNO</t>
  </si>
  <si>
    <t xml:space="preserve">Carvel tierno, 30 gr </t>
  </si>
  <si>
    <t xml:space="preserve">El Ventero, 30 gr </t>
  </si>
  <si>
    <t xml:space="preserve">García Baquero, 30 gr </t>
  </si>
  <si>
    <t xml:space="preserve">García Baquero bifidus, 30 gr </t>
  </si>
  <si>
    <t xml:space="preserve">La Cabaña, 30 gr </t>
  </si>
  <si>
    <t xml:space="preserve">Montelarreina tierno, 30 gr </t>
  </si>
  <si>
    <t xml:space="preserve">Tierno del Valle, 30 gr </t>
  </si>
  <si>
    <t>MOZZARELLA</t>
  </si>
  <si>
    <t xml:space="preserve">Copirineo, mozzarela, 30 gr </t>
  </si>
  <si>
    <t xml:space="preserve">Mozzarela Búfala, Galbani, 30 gr </t>
  </si>
  <si>
    <t xml:space="preserve">Mozzarela Danesa, 30 gr </t>
  </si>
  <si>
    <t xml:space="preserve">Mozzarela Santa Lucía, Galbani, 30 gr </t>
  </si>
  <si>
    <t>PARMESANO</t>
  </si>
  <si>
    <t xml:space="preserve">Parmesano Reggiano, 30 gr </t>
  </si>
  <si>
    <t>QUESO DE CABRA</t>
  </si>
  <si>
    <t xml:space="preserve">Cantorel, 30 gr </t>
  </si>
  <si>
    <t xml:space="preserve">Doña Inés, 30 gr </t>
  </si>
  <si>
    <t xml:space="preserve">Los Balanchares, 30 gr </t>
  </si>
  <si>
    <t xml:space="preserve">Monteoro, 30 gr </t>
  </si>
  <si>
    <t xml:space="preserve">Tiranejos bajo en sal, 30 gr </t>
  </si>
  <si>
    <t>ROQUEFORT</t>
  </si>
  <si>
    <t xml:space="preserve">Azul Berdaguer, 30 gr </t>
  </si>
  <si>
    <t xml:space="preserve">Azul francés Cantorel, 30 gr </t>
  </si>
  <si>
    <t xml:space="preserve">Bavaria Blu 70%, 30 gr </t>
  </si>
  <si>
    <t xml:space="preserve">La Pepilloni, 30 gr </t>
  </si>
  <si>
    <t xml:space="preserve">Roquefort Cantorel, 30 gr </t>
  </si>
  <si>
    <t xml:space="preserve">Roquefort Danés, 30 gr </t>
  </si>
  <si>
    <t xml:space="preserve">ESPECIAL DIETA </t>
  </si>
  <si>
    <t xml:space="preserve">Berenguela 25% MG, 30 gr </t>
  </si>
  <si>
    <t xml:space="preserve">Cadí en barra, 30 gr </t>
  </si>
  <si>
    <t xml:space="preserve">Cadicoop, 30 gr </t>
  </si>
  <si>
    <t xml:space="preserve">Copirineo Diet en lonchas, 30 gr </t>
  </si>
  <si>
    <t xml:space="preserve">Don Cabrache, 30 gr </t>
  </si>
  <si>
    <t xml:space="preserve">Gruyere Ligero, 30 gr </t>
  </si>
  <si>
    <t xml:space="preserve">HochLand, Lonchas en Gouda alemán de régimen, 30 gr </t>
  </si>
  <si>
    <t xml:space="preserve">Oldenburguer de régimen, 30 gr </t>
  </si>
  <si>
    <t>QUESO FRESCO-POSTRES</t>
  </si>
  <si>
    <t xml:space="preserve">Danone Danio de fresa, 1 u (150 gr) </t>
  </si>
  <si>
    <t xml:space="preserve">Danone Danio de melocotón, 1 u (150 gr) </t>
  </si>
  <si>
    <t xml:space="preserve">Danone Danio de vainilla, 1 u, (150 gr) </t>
  </si>
  <si>
    <t xml:space="preserve">Danone Danio natural 1 u (150 gr)  </t>
  </si>
  <si>
    <t>Ensalada capricho</t>
  </si>
  <si>
    <t>Ensalada groumet</t>
  </si>
  <si>
    <t>Ensalada primavera</t>
  </si>
  <si>
    <t>Ensalada valenciana</t>
  </si>
  <si>
    <t>Ensalada vega</t>
  </si>
  <si>
    <t>Escarola rizada</t>
  </si>
  <si>
    <t>Espárrago blanco</t>
  </si>
  <si>
    <t>Espárrago verde</t>
  </si>
  <si>
    <t>Espinaca en hoja</t>
  </si>
  <si>
    <t>Espinacas</t>
  </si>
  <si>
    <t>Hinojo</t>
  </si>
  <si>
    <t>Judía baby</t>
  </si>
  <si>
    <t>Judía verde fina</t>
  </si>
  <si>
    <t>Judía verde perona</t>
  </si>
  <si>
    <t>Judía verde plana</t>
  </si>
  <si>
    <t>Lechuga col</t>
  </si>
  <si>
    <t>Lechuga iceberg</t>
  </si>
  <si>
    <t>Lechuga larga</t>
  </si>
  <si>
    <t>Lechuga trocadero</t>
  </si>
  <si>
    <t>Lombarda</t>
  </si>
  <si>
    <t>Mini repollo Savoy</t>
  </si>
  <si>
    <t>Nabos</t>
  </si>
  <si>
    <t>Pepinos murcianos</t>
  </si>
  <si>
    <t>Pepinos</t>
  </si>
  <si>
    <t>Pimiento gerniñako</t>
  </si>
  <si>
    <t>Pimiento Málaga</t>
  </si>
  <si>
    <t>Pimiento padrón</t>
  </si>
  <si>
    <t>Pimiento rojo</t>
  </si>
  <si>
    <t>Pimiento verde gordo</t>
  </si>
  <si>
    <t>Puerros cocidos</t>
  </si>
  <si>
    <t>Puerros limpios</t>
  </si>
  <si>
    <t>Puerros manojo</t>
  </si>
  <si>
    <t>Rabanito manojo</t>
  </si>
  <si>
    <t>Rábano bolsa</t>
  </si>
  <si>
    <t>Remolacha</t>
  </si>
  <si>
    <t>Remolacha cocida pelada</t>
  </si>
  <si>
    <t>Repollo</t>
  </si>
  <si>
    <t>Seta gárgola</t>
  </si>
  <si>
    <t>Setas</t>
  </si>
  <si>
    <t>Setas de roble</t>
  </si>
  <si>
    <t>Soja germinada</t>
  </si>
  <si>
    <t>Tarrina castellana</t>
  </si>
  <si>
    <t>Tirabeques</t>
  </si>
  <si>
    <t>Neto 80g - Escurrido 52g</t>
  </si>
  <si>
    <t xml:space="preserve">Tamaño </t>
  </si>
  <si>
    <t>125 grs</t>
  </si>
  <si>
    <t>mortadela de aceitunas</t>
  </si>
  <si>
    <t>1 litro</t>
  </si>
  <si>
    <t>33 cl</t>
  </si>
  <si>
    <t>queso lonchas Valblu</t>
  </si>
  <si>
    <t>300 grs (16x18,75)</t>
  </si>
  <si>
    <t>150 grs (8x18,75)</t>
  </si>
  <si>
    <t>nata montada</t>
  </si>
  <si>
    <t>1/2 vaso</t>
  </si>
  <si>
    <t>10 g</t>
  </si>
  <si>
    <t>queso Sabanitas diet Hochland 20%MG</t>
  </si>
  <si>
    <t>loncha</t>
  </si>
  <si>
    <t>soja germinada</t>
  </si>
  <si>
    <t>Neto 345g - Escurrido 180g</t>
  </si>
  <si>
    <t>450 ml</t>
  </si>
  <si>
    <t>lenteja pardina</t>
  </si>
  <si>
    <t>4x125 grs</t>
  </si>
  <si>
    <t>Tomate triturado</t>
  </si>
  <si>
    <t>800 grs</t>
  </si>
  <si>
    <t>Neto 680g - Escurrido 425g</t>
  </si>
  <si>
    <t>100 ml</t>
  </si>
  <si>
    <t>mantequilla Tulipán</t>
  </si>
  <si>
    <t>Pechuga de pavo 99% libre de grasa</t>
  </si>
  <si>
    <t>entera</t>
  </si>
  <si>
    <t>Queso Burgo de Arias 0%</t>
  </si>
  <si>
    <t>225 grs (3x75)</t>
  </si>
  <si>
    <t>Cebollino</t>
  </si>
  <si>
    <t>Cilantro</t>
  </si>
  <si>
    <t>Eneldo</t>
  </si>
  <si>
    <t>Laurel</t>
  </si>
  <si>
    <t>Menta</t>
  </si>
  <si>
    <t>Melisa</t>
  </si>
  <si>
    <t>Mejorana</t>
  </si>
  <si>
    <t>Salvia</t>
  </si>
  <si>
    <t>Perifollo</t>
  </si>
  <si>
    <t>Perejil liso</t>
  </si>
  <si>
    <t>Perejil rizado</t>
  </si>
  <si>
    <t>Perejil y ajos picados</t>
  </si>
  <si>
    <t>LEVADURA</t>
  </si>
  <si>
    <t>Potax, levadura</t>
  </si>
  <si>
    <t>Levadura de panadería</t>
  </si>
  <si>
    <t>Levadura Royal en polvo</t>
  </si>
  <si>
    <t>PAN RALLADO</t>
  </si>
  <si>
    <t>*Pan rallado normal, 1 ct</t>
  </si>
  <si>
    <t>Pan rallado normal, 2 Cd</t>
  </si>
  <si>
    <t>PANALCA</t>
  </si>
  <si>
    <t>*Pan rallado, 1 cd</t>
  </si>
  <si>
    <t>Pan rallado, 2 Cd</t>
  </si>
  <si>
    <t>*Pan rallado con ajo y perejil, 1 ct</t>
  </si>
  <si>
    <t>Pan rallado con ajo y perejil, 2 Cd</t>
  </si>
  <si>
    <t>PEPINILLOS</t>
  </si>
  <si>
    <t>Pepinillos agridulces medianos</t>
  </si>
  <si>
    <t>Pepinillos 30/40 ácidos grandes</t>
  </si>
  <si>
    <t>SAL</t>
  </si>
  <si>
    <t>DISAL</t>
  </si>
  <si>
    <t>Sal fina, 1 ct</t>
  </si>
  <si>
    <t>Sal yodada, 1 ct</t>
  </si>
  <si>
    <t>Especial cocinar a la sal, 1 ct</t>
  </si>
  <si>
    <t>Sal con hierbas aromaticas para pescados, ensaladas, 1 ct</t>
  </si>
  <si>
    <t>Sal con hierbas aromaticas para carnes, asados, y gril, 1 ct</t>
  </si>
  <si>
    <t>SAL COSTA</t>
  </si>
  <si>
    <t>Natural, 1 ct</t>
  </si>
  <si>
    <t>Completa, 1 ct</t>
  </si>
  <si>
    <t>Sal con Yodo+Fluor, 1 ct</t>
  </si>
  <si>
    <t>Alta cocina, 1 ct</t>
  </si>
  <si>
    <t>SAL YBARRA</t>
  </si>
  <si>
    <t>Sal marina de mesa, 1 ct</t>
  </si>
  <si>
    <t>HEINZ</t>
  </si>
  <si>
    <t>SAZONADORES</t>
  </si>
  <si>
    <t>AVECREM</t>
  </si>
  <si>
    <t>Sazonadores Avecrem al ajo y perejil</t>
  </si>
  <si>
    <t>Sazonadores Avecrem a la cebolla</t>
  </si>
  <si>
    <t>Sazonadores Avecrem caldo de pollo</t>
  </si>
  <si>
    <t>Sazonadores avecrem a las finas hierbas</t>
  </si>
  <si>
    <t>CARMENCITA</t>
  </si>
  <si>
    <t>Popurris mezcla para pollo a l'ast</t>
  </si>
  <si>
    <t>Popurris mezcla para pollo al ajillo</t>
  </si>
  <si>
    <t>Popurris mezcla para ensaldas</t>
  </si>
  <si>
    <t>Popurris mezcla para parrila de carne</t>
  </si>
  <si>
    <t>Popurris mezcla para escabeche</t>
  </si>
  <si>
    <t>Popurris mezcla para patatas al horno</t>
  </si>
  <si>
    <t>Popurris mezcla para pizza</t>
  </si>
  <si>
    <t>Popurris mezcla para pescado</t>
  </si>
  <si>
    <t>DURCOS</t>
  </si>
  <si>
    <t>Sazonadores de carne</t>
  </si>
  <si>
    <t>Sazonadores de pinchos</t>
  </si>
  <si>
    <t>Sazonadores de huevos fritos</t>
  </si>
  <si>
    <t>Sazonadores de pescado</t>
  </si>
  <si>
    <t>Sazonadores de pollo</t>
  </si>
  <si>
    <t>Sazonadores de sofritos</t>
  </si>
  <si>
    <t>Sazonadores de callos</t>
  </si>
  <si>
    <t>Sazonadores de ensalada</t>
  </si>
  <si>
    <t>Sazonadores de espaguetis</t>
  </si>
  <si>
    <t>Sazonadores en sobres para tortillas, 1 sobre</t>
  </si>
  <si>
    <t>Sazonadores en sobres para pasta italiana, 1 sobre</t>
  </si>
  <si>
    <t>Sazonadores en sobres para paella valenciana, 1 sobre</t>
  </si>
  <si>
    <t>Sazonadores en sobre para paella marinera, 1 sobre</t>
  </si>
  <si>
    <t>TABASCO</t>
  </si>
  <si>
    <t>MC ILHENNY-CO</t>
  </si>
  <si>
    <t>Tabasco picante suave</t>
  </si>
  <si>
    <t>UVAS PASAS</t>
  </si>
  <si>
    <t>*1 ct</t>
  </si>
  <si>
    <t>VINAGRE</t>
  </si>
  <si>
    <t>Vinagre de vino tinto</t>
  </si>
  <si>
    <t>Vinagre de vino blanco</t>
  </si>
  <si>
    <t>Vinagre de miel pura</t>
  </si>
  <si>
    <t>Vinagre de sidra</t>
  </si>
  <si>
    <t>Vinagre de vino al ajo</t>
  </si>
  <si>
    <t>Vinagre de vino de cava</t>
  </si>
  <si>
    <t>Vinagre de estragón</t>
  </si>
  <si>
    <t>Vinagre de vino al Jerez</t>
  </si>
  <si>
    <t>Vinagre de vino de Rioja</t>
  </si>
  <si>
    <t>Vinagre a las finas hierbas</t>
  </si>
  <si>
    <t>Vinagre de vino cuatro aromas</t>
  </si>
  <si>
    <t>Vinagre de vino de sidra</t>
  </si>
  <si>
    <t>Vinagre de vino de frambuesa</t>
  </si>
  <si>
    <t>Vinagre de vino con estragón</t>
  </si>
  <si>
    <t>Vinagre de vino con albariño y limón</t>
  </si>
  <si>
    <t>Vinagre de manzana</t>
  </si>
  <si>
    <t>Vinagre de vino</t>
  </si>
  <si>
    <t>VINO-ALCOHOL PARA COCINAR</t>
  </si>
  <si>
    <t>ZUMO DE LIMÓN</t>
  </si>
  <si>
    <t>Aderezo de limón</t>
  </si>
  <si>
    <t>Zumo de naranja, 1 Cd</t>
  </si>
  <si>
    <t>2.5</t>
  </si>
  <si>
    <t>BEBIDAS CON ALCOHOL</t>
  </si>
  <si>
    <t>CERVEZAS</t>
  </si>
  <si>
    <t>AGUILA</t>
  </si>
  <si>
    <t>Aguila Amstel, 250 ml</t>
  </si>
  <si>
    <t>BUDWEISER</t>
  </si>
  <si>
    <t>CARLSBERG</t>
  </si>
  <si>
    <t>CORONITA</t>
  </si>
  <si>
    <t>Cerveza mejicana, 250 ml</t>
  </si>
  <si>
    <t>CRUZCAMPO</t>
  </si>
  <si>
    <t>Cruzcampo, 250 ml</t>
  </si>
  <si>
    <t>Cruzcampo Shandy, 250 ml</t>
  </si>
  <si>
    <t>DAMM</t>
  </si>
  <si>
    <t>Estrella Damm, 250 ml</t>
  </si>
  <si>
    <t>Woll Damm, 250 ml</t>
  </si>
  <si>
    <t>Damm Lemon, 250 ml</t>
  </si>
  <si>
    <t>Damm Clasic, 250 ml</t>
  </si>
  <si>
    <t>Bock-Damm, cerveza negra, 250 ml</t>
  </si>
  <si>
    <t>HEINEKEN</t>
  </si>
  <si>
    <t>Buchkler Lemon, 250 ml</t>
  </si>
  <si>
    <t>Heineken, 250 ml</t>
  </si>
  <si>
    <t>KRONENBOURG</t>
  </si>
  <si>
    <t>MAHOU</t>
  </si>
  <si>
    <t>Mahou 5 estrellas, 250 ml</t>
  </si>
  <si>
    <t>Mahou clasica, 250 ml</t>
  </si>
  <si>
    <t>SAN MIGUEL</t>
  </si>
  <si>
    <t>San Miguel especial, 250 ml</t>
  </si>
  <si>
    <t>San Miguel Nostrum, 250 ml</t>
  </si>
  <si>
    <t>San Miguel 1516, 250 ml</t>
  </si>
  <si>
    <t>San Miguel invierno, 250 ml</t>
  </si>
  <si>
    <t>LICORES-CAVA-VINO</t>
  </si>
  <si>
    <t>Aguardiente, 1 chupito (30 ml)</t>
  </si>
  <si>
    <t>anís, 40 ml</t>
  </si>
  <si>
    <t>Cava, 1 copa (125 ml)</t>
  </si>
  <si>
    <t>Coñac, 30 ml</t>
  </si>
  <si>
    <t>Ginebra, 1 chupito (30 ml)</t>
  </si>
  <si>
    <t>Licores dulces, 1 chupito (30 ml)</t>
  </si>
  <si>
    <t>Ron, 1 chupito (30 ml)</t>
  </si>
  <si>
    <t>Sidra, 250 ml</t>
  </si>
  <si>
    <t>Vermut, 60 ml</t>
  </si>
  <si>
    <t>Vino de mesa, 1 vaso pequeño (125 ml)</t>
  </si>
  <si>
    <t>Vino moscatel, 60 ml</t>
  </si>
  <si>
    <t>Vinos finos, 60 ml</t>
  </si>
  <si>
    <t>Vodka, 1 chupito (30 ml)</t>
  </si>
  <si>
    <t>BEBIDAS SIN ALCOHOL</t>
  </si>
  <si>
    <t>AGUA</t>
  </si>
  <si>
    <t>AGUA MINERAL NATURAL</t>
  </si>
  <si>
    <t>Solan de Cabras,1 vaso grande (250 ml)</t>
  </si>
  <si>
    <t>Aquarel,1 vaso grande (250 ml)</t>
  </si>
  <si>
    <t>Font Vella,1 vaso grande (250 ml)</t>
  </si>
  <si>
    <t>Viladrau,1 vaso grande (250 ml)</t>
  </si>
  <si>
    <t>Lanjarón,1 vaso grande (250 ml)</t>
  </si>
  <si>
    <t>Fuente Liviana,1 vaso grande (250 ml)</t>
  </si>
  <si>
    <t>Font Selva,1 vaso grande (250 ml)</t>
  </si>
  <si>
    <t>Bezoya,1 vaso grande (250 ml)</t>
  </si>
  <si>
    <t>Vittel,1 vaso grande (250 ml)</t>
  </si>
  <si>
    <t>Evian,1 vaso grande (250 ml)</t>
  </si>
  <si>
    <t>Font d'or,1 vaso grande (250 ml)</t>
  </si>
  <si>
    <t>Cardó,1 vaso grande (250 ml)</t>
  </si>
  <si>
    <t>Aigua de Rives,1 vaso grande (250 ml)</t>
  </si>
  <si>
    <t>AGUA MINERAL CON GAS</t>
  </si>
  <si>
    <t>Fonter,1 vaso grande (250 ml)</t>
  </si>
  <si>
    <t>Vichy Catalán,1 vaso grande (250 ml)</t>
  </si>
  <si>
    <t>Font Picant,1 vaso grande (250 ml)</t>
  </si>
  <si>
    <t>Bio desnatado con ciruela, 1 u (125 gr)s</t>
  </si>
  <si>
    <t>Bio desnatado con melocotón, 1 u (125 gr)</t>
  </si>
  <si>
    <t>Bio desnatado con piña, 1 u (125 gr)</t>
  </si>
  <si>
    <t>Actimel, 1 u 100 gr</t>
  </si>
  <si>
    <t>Actimel naranja, 1 u 100 gr</t>
  </si>
  <si>
    <t>Actimel batido, 1 u 100 gr</t>
  </si>
  <si>
    <t>Bio para beber fresa, 1 u 150 gr</t>
  </si>
  <si>
    <t>Bio para beber limón, 1 u 150 gr</t>
  </si>
  <si>
    <t>Bio natural, 1 u 150 gr</t>
  </si>
  <si>
    <t>LC1 desnatado natural, 1 u (125 gr)</t>
  </si>
  <si>
    <t>LC1 desnatado sabor fresa, 1 u (125 gr)</t>
  </si>
  <si>
    <t>LC1 natural, 1 u (125 gr)</t>
  </si>
  <si>
    <t>LC1 sabor limón, 1 u (125 gr)</t>
  </si>
  <si>
    <t>LC1 sabor vainilla, 1 u (125 gr)</t>
  </si>
  <si>
    <t>LC1 liquido natural azucarado, 1 u (200 gr)</t>
  </si>
  <si>
    <t>LC1 liquido sabor a fresa, 1 u (200 gr)</t>
  </si>
  <si>
    <t>LC1 liquido con naranja, 1 u (200 gr)</t>
  </si>
  <si>
    <t>Biocalcio natural, 1 u (125 gr)</t>
  </si>
  <si>
    <t>Biocalcio desnatado natural, 1 u (125 gr)</t>
  </si>
  <si>
    <t>Biocalcio desnatado con piña, 1 u (125 gr)</t>
  </si>
  <si>
    <t>Biocalcio desnatado con cereales, 1 u (125 gr)</t>
  </si>
  <si>
    <t>Biocalcio líquido natural azucarado, 1 u (125 gr)</t>
  </si>
  <si>
    <t>Biocalcio líquido sabor limón para beber, 1 u (125 gr)</t>
  </si>
  <si>
    <t xml:space="preserve">Biocalcio líquido con fresas, 1 u (125 gr) </t>
  </si>
  <si>
    <t>Biocalcio con fresas, 1 u (125 gr)</t>
  </si>
  <si>
    <t>Biocalcio con ciruelas, 1 u (125 gr)</t>
  </si>
  <si>
    <t>Yogurt búlgaro, 1 u (125 gr)</t>
  </si>
  <si>
    <t>Yogurt natural, 1 u (125 gr)</t>
  </si>
  <si>
    <t>Yogurt  con melocotón, 1 u (125 gr)</t>
  </si>
  <si>
    <t>Yogurt con fresas, 1 u (125 gr)</t>
  </si>
  <si>
    <t>Yogurt azucarado, 1 u (125 gr)</t>
  </si>
  <si>
    <t>Yogurt sabor vainilla, 1 u (125 gr)</t>
  </si>
  <si>
    <t>Yogurt sabor plátano, 1 u (125 gr)</t>
  </si>
  <si>
    <t>Yogurt sabor piña, 1 u (125 gr)</t>
  </si>
  <si>
    <t>Yogurt sabor melocotón, 1 u (125 gr)</t>
  </si>
  <si>
    <t>Yogurt sabor macedonia, 1 u (125 gr)</t>
  </si>
  <si>
    <t>Yogurt sabor fresa, 1 u (125 gr)</t>
  </si>
  <si>
    <t>Yogurt sabor coco, 1 u (125 gr)</t>
  </si>
  <si>
    <t>Yogurt sabor limón, 1 u (125 gr)</t>
  </si>
  <si>
    <t>LA LECHERA – NESTLÉ</t>
  </si>
  <si>
    <t>Yogurt natural, 1 u (140 gr)</t>
  </si>
  <si>
    <t>Yogurt azucarado natural, 1 u (140 gr)</t>
  </si>
  <si>
    <t>Yogurt con melocotón, 1 u (140 gr)</t>
  </si>
  <si>
    <t>Yogurt con fresas, 1 u (140 gr)</t>
  </si>
  <si>
    <t>Yogurt con frutas del bosque, 1 u (140 gr)</t>
  </si>
  <si>
    <t>Yogurt sabor a limón, 1 u (140 gr)</t>
  </si>
  <si>
    <t>Yogurt sabor a vainilla, 1 u (140 gr)</t>
  </si>
  <si>
    <t>Yogurt sabor a fresa, 1 u (140 gr)</t>
  </si>
  <si>
    <t>Yogurt Moka, 1 u (140 gr)</t>
  </si>
  <si>
    <t>Yogurt  Turrón, 1 u (140 gr)</t>
  </si>
  <si>
    <t>Yogurt Trufa, 1 u (140 gr)</t>
  </si>
  <si>
    <t>Yogurt Toffee, 1 u (140 gr)</t>
  </si>
  <si>
    <t>Yogurt Biscuit, 1 u (140 gr)</t>
  </si>
  <si>
    <t>SVELTESSE – NESTLÉ</t>
  </si>
  <si>
    <t>Yogurt desnatado natural, 1 u (125 gr)</t>
  </si>
  <si>
    <t>Yogurt desnatado con fresas, 1 u (125 gr)</t>
  </si>
  <si>
    <t>Yogurt desnatado con melón, 1 u (125 gr)</t>
  </si>
  <si>
    <t>Yogurt desnatado con kivi y manzana, 1 u (125 gr)</t>
  </si>
  <si>
    <t>Yogurt desnatado sabor limón, 1 u (125 gr)</t>
  </si>
  <si>
    <t>Yogurt desnatado sabor fresa, 1 u (125 gr)</t>
  </si>
  <si>
    <t>Yogurt desnatado con muesli, 1 u (125 gr)</t>
  </si>
  <si>
    <t>Yogurt desnatado con ciruelas y cereales, 1 u (125 gr)</t>
  </si>
  <si>
    <t>Yogurt desnatado sabor limón, 1 vaso (200 ml)</t>
  </si>
  <si>
    <t>Yogurt desnatado sabor fresa, 1 vaso (200 ml)</t>
  </si>
  <si>
    <t>YOPLAIT</t>
  </si>
  <si>
    <t>Yogurt rico en calcio, zumo de pera, 1 u (125 gr)</t>
  </si>
  <si>
    <t>Yogurt rico en calcio, zumo de coco, 1 u (125 gr)</t>
  </si>
  <si>
    <t>Yogurt rico en calcio, zumo de fresa</t>
  </si>
  <si>
    <t>Yogurt rico en calcio, zumo de mandarina, 1 u (125 gr)</t>
  </si>
  <si>
    <t>Yogurt rico en calcio, zumo de melocotón, 1 u (125 gr)</t>
  </si>
  <si>
    <t>Yogurt rico en calcio, zumo de piña, 1 u (125 gr)</t>
  </si>
  <si>
    <t>Yogurt rico en calcio, zumo de plátano, 1 u (125 gr)</t>
  </si>
  <si>
    <t>Yogurt con fruta batida, 1 u (125 gr)</t>
  </si>
  <si>
    <t>Yogurt con fruta batida de frambuesa, 1 u (125 gr)</t>
  </si>
  <si>
    <t>Yogurt con fruta batida de albaricoque, 1 u (125 gr)</t>
  </si>
  <si>
    <t>Yogurt con fruta batida de plátano, 1 u (125 gr)</t>
  </si>
  <si>
    <t>Yogurt con tozos de frutas, 1 u (125 gr)</t>
  </si>
  <si>
    <t>Yogurt con tozos de moras, 1 u (125 gr)</t>
  </si>
  <si>
    <t>Yogurt con tozos de fresas silvestres, 1 u (125 gr)</t>
  </si>
  <si>
    <t>Yogurt con tozos de melocotón y muesli, 1 u (125 gr)</t>
  </si>
  <si>
    <t>Yogurt con tozos de frambuesas, 1 u (125 gr)</t>
  </si>
  <si>
    <t>Yogurt con tozos de kiwi, 1 u (125 gr)</t>
  </si>
  <si>
    <t>Yogurt con tozos de piña, 1 u (125 gr)</t>
  </si>
  <si>
    <t>Yogurt con frutas exóticas, 1 u (125 gr)</t>
  </si>
  <si>
    <t>Yoplait con trozos de fruta y fibra, melocotón y muesli, 1 u (125 gr)</t>
  </si>
  <si>
    <t>Yoplait con trozos de fruta y fibra, coco y muesli, 1 u (125 gr)</t>
  </si>
  <si>
    <t>Yoplait con trozos de fruta y fibra, plátano y cereales, 1 u (125 gr)</t>
  </si>
  <si>
    <t>Yoplait con trozos de fruta y fibra, manzana y cereales, 1 u (125 gr)</t>
  </si>
  <si>
    <t>Yoplait Yop natural con azúcar de caña, 1 u (200 ml)</t>
  </si>
  <si>
    <t>Yoplait Yop tropical Hacker, 1 u (200 ml)</t>
  </si>
  <si>
    <t>Yoplait Yop Energi con frutas y muesli, 1 u (200 ml)</t>
  </si>
  <si>
    <t>Yoplait Yop Fresa Splash, 1 u (200 ml)</t>
  </si>
  <si>
    <t>Yoplait Yop Citric x-treme, 1 u (200 ml)</t>
  </si>
  <si>
    <t>MANTEQUILLA-MARGARINA</t>
  </si>
  <si>
    <t>MANTEQUILLAS</t>
  </si>
  <si>
    <t>ARIAS</t>
  </si>
  <si>
    <t>Mantequilla con sal, 1 ct (5 gr)</t>
  </si>
  <si>
    <t>Mantequilla tradicional, 1 ct</t>
  </si>
  <si>
    <t>Mantequilla fácil de untar, 1 ct</t>
  </si>
  <si>
    <t>CADÍ</t>
  </si>
  <si>
    <t>Mantequilla, 1 ct</t>
  </si>
  <si>
    <t>Mantequilla ligera, 1 ct</t>
  </si>
  <si>
    <t>MARGARINAS</t>
  </si>
  <si>
    <t>Margarina de oliva, 1 ct (5 gr)</t>
  </si>
  <si>
    <t xml:space="preserve">Margarina de maíz, 1 ct. </t>
  </si>
  <si>
    <t>Flora pro-activ, 1 ct</t>
  </si>
  <si>
    <t>Flora margarina vegetal, 1 ct</t>
  </si>
  <si>
    <t>HOLLAND</t>
  </si>
  <si>
    <t xml:space="preserve">Margarina vegetal, 1 ct </t>
  </si>
  <si>
    <t>Margarina ligera, 1 ct</t>
  </si>
  <si>
    <t>TULIPÁN</t>
  </si>
  <si>
    <t>Margarina con calcio, 1 ct</t>
  </si>
  <si>
    <t>Margarina con calcio y sal, 1 ct</t>
  </si>
  <si>
    <t>PAN</t>
  </si>
  <si>
    <t>PANRICO</t>
  </si>
  <si>
    <t>American Donuts de crema, 1 u</t>
  </si>
  <si>
    <t>American Donuts de crema al cacao, 1 u</t>
  </si>
  <si>
    <t>Bollycao, 1 u</t>
  </si>
  <si>
    <t>Dofi, croissant relleno, 1 u(60 grs)</t>
  </si>
  <si>
    <t>Donettes clásicos, 1 u</t>
  </si>
  <si>
    <t>Donettes nevados, 1 u</t>
  </si>
  <si>
    <t>Donettes rayados, 1 u</t>
  </si>
  <si>
    <t>Donuts, 1 u</t>
  </si>
  <si>
    <t>Donuts bombón, 1 u</t>
  </si>
  <si>
    <t>Donuts cream, relleno cacao, 1 u</t>
  </si>
  <si>
    <t>Donuts cream, relleno crema, 1 u</t>
  </si>
  <si>
    <t>Dos Donuts rayado, 1 u</t>
  </si>
  <si>
    <t>Mini bollycao, 1 u</t>
  </si>
  <si>
    <t>REPOSTERÍA MARTINEZ</t>
  </si>
  <si>
    <t>Cañas, 1 u</t>
  </si>
  <si>
    <t>Choco cañas, 1 u</t>
  </si>
  <si>
    <t>Croissants, 1 u</t>
  </si>
  <si>
    <t>Magdalenas cuadradas, 1 u</t>
  </si>
  <si>
    <t>Sobaos Pasiegos con mantequilla, 1 u</t>
  </si>
  <si>
    <t>PAN HAMBURGUESA/HOT DOG/BRIOCHE</t>
  </si>
  <si>
    <t>Bocatas, 1 u(55 gr)</t>
  </si>
  <si>
    <t>Bollitos 8 silueta, 1 u(32gr)</t>
  </si>
  <si>
    <t>Burguer, pimpollo, 1 u (55gr)</t>
  </si>
  <si>
    <t>Burguers Harvest Top, 1 u (55gr)</t>
  </si>
  <si>
    <t>Hot dog, 1 u (55gr)</t>
  </si>
  <si>
    <t>Hot dog harvest Top, 1 u (55gr)</t>
  </si>
  <si>
    <t>Madame brioche, bollos de brioche, 1 u (42gr)</t>
  </si>
  <si>
    <t>Madame brioche, briochettes, 1 u (35gr)</t>
  </si>
  <si>
    <t>Tomate cherry</t>
  </si>
  <si>
    <t>Tomate en rama</t>
  </si>
  <si>
    <t>Tomate ensalada</t>
  </si>
  <si>
    <t>Tomate maduro</t>
  </si>
  <si>
    <t>Tomate seco deshidratado</t>
  </si>
  <si>
    <t>Yuca</t>
  </si>
  <si>
    <t>Zanahoria</t>
  </si>
  <si>
    <t>Zanahoria baby</t>
  </si>
  <si>
    <t>Acelgas verdes</t>
  </si>
  <si>
    <t>Zanahoria y apio rallado</t>
  </si>
  <si>
    <t>Tarrina de verano</t>
  </si>
  <si>
    <t>Espinacas familiar</t>
  </si>
  <si>
    <t>Tarrina gourmet</t>
  </si>
  <si>
    <t>Tarrina rocío</t>
  </si>
  <si>
    <t>Ensalada italiana</t>
  </si>
  <si>
    <t>Ensalada California</t>
  </si>
  <si>
    <t>Escarola fina rizada</t>
  </si>
  <si>
    <t>Mezcla gourmet</t>
  </si>
  <si>
    <t>Ensalada de brotes tiernos</t>
  </si>
  <si>
    <t>Crudites</t>
  </si>
  <si>
    <t>Ensalada mezcla nicois</t>
  </si>
  <si>
    <t>Ensalada gourmand</t>
  </si>
  <si>
    <t>Escarola fina</t>
  </si>
  <si>
    <t>Mezcla gourmand</t>
  </si>
  <si>
    <t>Mezcla provence</t>
  </si>
  <si>
    <t>Ensalada tonic</t>
  </si>
  <si>
    <t>Mezcla Batavia</t>
  </si>
  <si>
    <t>Lechuga Trocader</t>
  </si>
  <si>
    <t>Ensalada variada</t>
  </si>
  <si>
    <t>Apio rallado</t>
  </si>
  <si>
    <t>Lombarda rallada</t>
  </si>
  <si>
    <t>Col blanca rallada</t>
  </si>
  <si>
    <t>Zanahoria rallada</t>
  </si>
  <si>
    <t>CONSERVAS</t>
  </si>
  <si>
    <t>Tomate natural triturado</t>
  </si>
  <si>
    <t>Corazones de alcachofa</t>
  </si>
  <si>
    <t>Champiñones enteros 1ª</t>
  </si>
  <si>
    <t>Champiñones laminados extra</t>
  </si>
  <si>
    <t>Pimientos del piquillo enteros</t>
  </si>
  <si>
    <t>Pimientos en trozos</t>
  </si>
  <si>
    <t>Pimientos enteros extras</t>
  </si>
  <si>
    <t>Tomate doble concentrado</t>
  </si>
  <si>
    <t>Tomate entero pelado primera</t>
  </si>
  <si>
    <t>Tomate triturado extra</t>
  </si>
  <si>
    <t>Alcachofas mitades primavera</t>
  </si>
  <si>
    <t>HALCON</t>
  </si>
  <si>
    <t>Alcachofas cuarteadas</t>
  </si>
  <si>
    <t>Corazones de alcachofas</t>
  </si>
  <si>
    <t>Pimientos rojos morrones de primavera</t>
  </si>
  <si>
    <t>Pimientos de piquillo asados al ajillo</t>
  </si>
  <si>
    <t>Pimientos marrones asados</t>
  </si>
  <si>
    <t>SOLIS-NESTLE</t>
  </si>
  <si>
    <t>Puré de tomate natural tamizado</t>
  </si>
  <si>
    <t>Tomate triturado natural</t>
  </si>
  <si>
    <t>Tomator puro tomate sin piel</t>
  </si>
  <si>
    <t>Tomate troceado</t>
  </si>
  <si>
    <t>ENVASADOS AL NATURAL</t>
  </si>
  <si>
    <t>Apio rallado en tiras, 200 gr</t>
  </si>
  <si>
    <t>Crea salad, 100 gr</t>
  </si>
  <si>
    <t>Judías verdes planas troceadas extra, 200 gr</t>
  </si>
  <si>
    <t>Macedonia de legumbres, 100 gr</t>
  </si>
  <si>
    <t>Maíz tierno dulce envasad al vacío, 100 gr</t>
  </si>
  <si>
    <t>Preparado para ensalada mediterránea. 150 gr</t>
  </si>
  <si>
    <t>Remolacha roja en rodajas, 200 gr</t>
  </si>
  <si>
    <t>Zanahoria rallada en tiras, 200 gr</t>
  </si>
  <si>
    <t>Champiñones enteros de primera</t>
  </si>
  <si>
    <t>Champiñones laminados extras</t>
  </si>
  <si>
    <t>Espárragos cortos blancos extras mediano</t>
  </si>
  <si>
    <t>Espárragos enteros blancos extra</t>
  </si>
  <si>
    <t>Tallos de espárragos blancos pelados de 2ª</t>
  </si>
  <si>
    <t>Yema de espárragos blancos de primera</t>
  </si>
  <si>
    <t>Corazones de palmito cortado</t>
  </si>
  <si>
    <t>Espárragos verdes extras</t>
  </si>
  <si>
    <t>Maíz dulce, 100 gr</t>
  </si>
  <si>
    <t>Maíz light extra crujiente, 100 gr</t>
  </si>
  <si>
    <t>Mini mazorcas de maíz, 100 gr</t>
  </si>
  <si>
    <t>Algas troceadas primera</t>
  </si>
  <si>
    <t>Borrajas troceadas</t>
  </si>
  <si>
    <t>Cardo troceado</t>
  </si>
  <si>
    <t>Coles de Bruselas primera</t>
  </si>
  <si>
    <t>Espinacas primera</t>
  </si>
  <si>
    <t>Jardinera (zanahoria, patata, guisantes), 150 gr</t>
  </si>
  <si>
    <t>Judías verdes primera</t>
  </si>
  <si>
    <t>Zanahoria muy fina extra</t>
  </si>
  <si>
    <t>Ensalada de remolacha en tiras</t>
  </si>
  <si>
    <t>Maíz dulce en grano. 100 gr</t>
  </si>
  <si>
    <t>Remolacha de mesa en rodajas</t>
  </si>
  <si>
    <t>Judías verdes planas troceadas</t>
  </si>
  <si>
    <t>Salteado campestre, 100 gr</t>
  </si>
  <si>
    <t>Coles de Bruselas</t>
  </si>
  <si>
    <t>Ensaladilla 100 gr</t>
  </si>
  <si>
    <t>Maíz grano superdulce, 100 gr</t>
  </si>
  <si>
    <t>Revoltillo tiguero, 100 gr</t>
  </si>
  <si>
    <t>Salto, espinacas marinera, 130 gr, con aceite</t>
  </si>
  <si>
    <t>Judías primavera, 130 gr, con aceite</t>
  </si>
  <si>
    <t>Menestra con gambas, 130 gr, con aceite</t>
  </si>
  <si>
    <t>Menestra gran selección con trigo y jamón, 130 gr, con aceite</t>
  </si>
  <si>
    <t>Saltaría, pisto con bacalao, 1 ración  (150gr), con aceite</t>
  </si>
  <si>
    <t>Saltaría, saltadeado panaché 1 ración (150 gr), con aceite</t>
  </si>
  <si>
    <t>Saltaría judías con bacon, 1 ración (150 gr)</t>
  </si>
  <si>
    <t>Saltaría, salteado meridional 1 ración (150 gr)</t>
  </si>
  <si>
    <t>Saltaría, saltadeado de guisantes y gambas, 1 ración (150 gr), con aceite</t>
  </si>
  <si>
    <t>Judías, zanahoria, acelgas, patata, puerros, 100 gr</t>
  </si>
  <si>
    <t>ZUMO DE TOMATE - GAZPACHO</t>
  </si>
  <si>
    <t>Alvalle, gazpacho, 200 ml</t>
  </si>
  <si>
    <t>Mamia, gazpacho, 200 ml</t>
  </si>
  <si>
    <t>Gutarra, gazpacho, 200 ml</t>
  </si>
  <si>
    <t>Maggi-Nestlé, OZÚ gazpacho, 1 lata, 250 ml</t>
  </si>
  <si>
    <t>Don Simón, gazpacho, 200 ml</t>
  </si>
  <si>
    <t>Hero, zumo de tomate, 200 ml</t>
  </si>
  <si>
    <t>Juver, zumo de tomate, 200 ml</t>
  </si>
  <si>
    <t>Pascual, zumo de tomate, 200 ml</t>
  </si>
  <si>
    <t>PRODUCTOS DIETETICOS</t>
  </si>
  <si>
    <t>BATIDOS-BARRITAS-SANDWICH</t>
  </si>
  <si>
    <t>Barritas con arroz crujientes. 2unidades</t>
  </si>
  <si>
    <t>Barritas de fresa. 2 unidades</t>
  </si>
  <si>
    <t>Barritas de naranja. 2 unidades</t>
  </si>
  <si>
    <t>Batido de chocolate 1 unidad (200ml)</t>
  </si>
  <si>
    <t>Batido de vainilla 1 unidad (200ml)</t>
  </si>
  <si>
    <t>Memostudy, barritas para estudiantes 1 unidad</t>
  </si>
  <si>
    <t>Sandwich de jamón 1 unidad</t>
  </si>
  <si>
    <t>Sandwich de pizza 1 unidad</t>
  </si>
  <si>
    <t>Sandwich de queso 1 unidad</t>
  </si>
  <si>
    <t>Sport Century barritas para deportistas 1 unidad</t>
  </si>
  <si>
    <t>FRAMKONIA</t>
  </si>
  <si>
    <t>Barritas de chocolate rellenas de fresa. 1 unidad</t>
  </si>
  <si>
    <t>Barritas de chocolate rellenas de caramelo. 1 unidad</t>
  </si>
  <si>
    <t>Barritas de chocolate rellenas de avellana. 1 unidad</t>
  </si>
  <si>
    <t>GERBLE</t>
  </si>
  <si>
    <t>Batidos  sabor chocolate:</t>
  </si>
  <si>
    <t>1 sobre + 200 ml leche desnatada</t>
  </si>
  <si>
    <t>Natillas sabor vainilla. 1unidad(210gr)</t>
  </si>
  <si>
    <t>Natillas sabor chocolate.1 unidad(210gr)</t>
  </si>
  <si>
    <t>Mix choc. Barrita de chocolate sin azúcar 1unidad (40gr)</t>
  </si>
  <si>
    <t>BOLLERIA-PASTELERIA DIETETICA</t>
  </si>
  <si>
    <t>Barquillos rellenos de avellana 10gr</t>
  </si>
  <si>
    <t>Barquillos rellenos de fresa 10 gr</t>
  </si>
  <si>
    <t>Barquillos rellenos de muesli 10gr</t>
  </si>
  <si>
    <t>Bizcochos integrales 1unidad(33gr)</t>
  </si>
  <si>
    <t>Magdalenas caseras integrales 1 unidad (32gr)</t>
  </si>
  <si>
    <t>Pastas artesanas de chocolate y fibra 1 unidad (7,5 gr)</t>
  </si>
  <si>
    <t>Romántica, tarta de limón, una ración (125 ml)</t>
  </si>
  <si>
    <t>Romántica, tarta de café, una ración (125 ml)</t>
  </si>
  <si>
    <t>Viennetta Capuchino, una ración (125 ml)</t>
  </si>
  <si>
    <t>Viennetta Clásica, una ración (125 ml)</t>
  </si>
  <si>
    <t>Viennetta Limón, una ración (125 ml)</t>
  </si>
  <si>
    <t>Cornetto Royal, 1 u</t>
  </si>
  <si>
    <t>Cornetto de vainilla, 1 u</t>
  </si>
  <si>
    <t>Cornetto de nata-chocolate, 1 u</t>
  </si>
  <si>
    <t>Cornetto de fresa, 1 u</t>
  </si>
  <si>
    <t>Cornetto de limon, 1 u</t>
  </si>
  <si>
    <t xml:space="preserve">Magnun doble chocolate, 1 u </t>
  </si>
  <si>
    <t>Magnun doble clásico, 1 u</t>
  </si>
  <si>
    <t>Magnun almendras, 1 u</t>
  </si>
  <si>
    <t>Mágnum blanco,  1 u</t>
  </si>
  <si>
    <t>Mágnum como de almendras, 1 u</t>
  </si>
  <si>
    <t>9.5</t>
  </si>
  <si>
    <t>Carte d’or avellana, 1 bola</t>
  </si>
  <si>
    <t>Carte d’or caramelo, 1 bola</t>
  </si>
  <si>
    <t>Carte d’or café, 1 bola</t>
  </si>
  <si>
    <t>Carte d’or chocolate negro, 1 bola</t>
  </si>
  <si>
    <t>Carte d’or chocolate blanco, 1 bola</t>
  </si>
  <si>
    <t>Carte d’or coco, 1 bola</t>
  </si>
  <si>
    <t>Carte d’or fresa, 1 bola</t>
  </si>
  <si>
    <t xml:space="preserve">Carte d’or frutas del bosque, 1 bola </t>
  </si>
  <si>
    <t>Carte d’or jijona, 1 bola</t>
  </si>
  <si>
    <t>Carte d’or leche merengada, 1 bola</t>
  </si>
  <si>
    <t>Carte d’or limón, 1 bola</t>
  </si>
  <si>
    <t>Carte d’or menta Choc, 1 bola</t>
  </si>
  <si>
    <t>Carte d’or nata, 1 bola</t>
  </si>
  <si>
    <t>Carte d’or nata con nueces, 1 bola</t>
  </si>
  <si>
    <t>Carte d’or plátano, 1 bola</t>
  </si>
  <si>
    <t>Carte d’or pistacho, 1 bola</t>
  </si>
  <si>
    <t>Carte d’or rom y pasas, 1 bola</t>
  </si>
  <si>
    <t>Carte d’or stracciatela, 1 bola</t>
  </si>
  <si>
    <t>Carte d’or sorbete de limon, 1 bola</t>
  </si>
  <si>
    <t>Carte d’or sorbete de frambuesa, 1 bola</t>
  </si>
  <si>
    <t>Carte d’or sorbete de mandarina, 1 bola</t>
  </si>
  <si>
    <t>Carte d’or sorbete de manzana, 1 bola</t>
  </si>
  <si>
    <t>Carte d’or tiramisú, 1 bola</t>
  </si>
  <si>
    <t>Carte d’or vainilla, 1 bola</t>
  </si>
  <si>
    <t>MAHESO</t>
  </si>
  <si>
    <t>Frutas heladas, 1 u (15 gr)</t>
  </si>
  <si>
    <t>Profiteroles de nata, 1 u (15 gr)</t>
  </si>
  <si>
    <t>NESTLÉ- CAMY</t>
  </si>
  <si>
    <t xml:space="preserve">Duets almendrado, helado de chocolate + almendras garrapiñada, 1 u </t>
  </si>
  <si>
    <t>Duets noir, helado de chocolate + gotitas de chocolate, 1 u</t>
  </si>
  <si>
    <t>Duets la lechera, helado de nata y dulce de leche, 1 u</t>
  </si>
  <si>
    <t>Duets capuchino, helado de nata y café + sirope de chocolate, 1 u</t>
  </si>
  <si>
    <t>La Lechera, polo de leche, 1 u</t>
  </si>
  <si>
    <t>La Cremerie, sorbete de limón, 1 bola (30 gr)</t>
  </si>
  <si>
    <t>La Cremerie, vainilla, 1 bola (30 gr)</t>
  </si>
  <si>
    <t>La Cremerie, chocolate con trocitos de chocolate,  1 bola (30 gr)</t>
  </si>
  <si>
    <t>La Cremerie, nata con mermelada de fresa, 1 bola</t>
  </si>
  <si>
    <t>La Cremerie, nata con piñones caramelizados, 1 bola</t>
  </si>
  <si>
    <t>La Cremerie brandy con pasas, 1 bola</t>
  </si>
  <si>
    <t>La Cremerie café irlandés, 1 bola</t>
  </si>
  <si>
    <t>Mega almendrado, 1 bola</t>
  </si>
  <si>
    <t>Mega chocolate con leche, 1 u</t>
  </si>
  <si>
    <t>Mega Capuchino, 1 u</t>
  </si>
  <si>
    <t>Mega Noir, 1 u</t>
  </si>
  <si>
    <t>Mega Toffe, 1 u</t>
  </si>
  <si>
    <t>Mini Mega, 1 u</t>
  </si>
  <si>
    <t>Nesquik, polo de chocolate, 1 u</t>
  </si>
  <si>
    <t>Maxibon de nata, , 1 u</t>
  </si>
  <si>
    <t>Maxibon de chocolate con leche y vainilla, 1 u</t>
  </si>
  <si>
    <t>Minibon, 1 u</t>
  </si>
  <si>
    <t>Mini Kim de fresa, 1 u</t>
  </si>
  <si>
    <t>Mini Kim de limón, 1 u</t>
  </si>
  <si>
    <t>Krazy Roll, 1 u</t>
  </si>
  <si>
    <t>Krazy Roll de chocolate, 1 u</t>
  </si>
  <si>
    <t>Sandwich de nata, 1 u</t>
  </si>
  <si>
    <t>Sándwich de vainilla, 1 u</t>
  </si>
  <si>
    <t>Crapiccio, vainilla y caramelo con hojaldre, 1 ración (100 ml)</t>
  </si>
  <si>
    <t>Gran dama de nata y chocolate, 1 ración (100 ml)</t>
  </si>
  <si>
    <t>Gran dama de vainilla y caramelo, 1 ración (100 ml)</t>
  </si>
  <si>
    <t>Jijona crocanti, 1 ración (100 ml)</t>
  </si>
  <si>
    <t>Nata, 1 ración (100 ml)</t>
  </si>
  <si>
    <t>Nata y chocolate, 1 ración (100 ml)</t>
  </si>
  <si>
    <t>Nata y fresa, 1 ración (100 ml)</t>
  </si>
  <si>
    <t>Tres gustos, 1 ración (100 ml)</t>
  </si>
  <si>
    <t>Turrón, 1 ración (100 ml)</t>
  </si>
  <si>
    <t>Vainilla, 1 ración (100 ml)</t>
  </si>
  <si>
    <t>Vainilla y chocolate, 1 ración (100 ml)</t>
  </si>
  <si>
    <t>Extrem, cornet de chocolate, 1 u</t>
  </si>
  <si>
    <t>Extrem, cornet de vainilla, 1 u</t>
  </si>
  <si>
    <t>Extrem, cornet 3 chocolates, 1 u</t>
  </si>
  <si>
    <t>Sveltesse, polo de nata-fresca, 1 u</t>
  </si>
  <si>
    <t>Sveltesse, polo de vainilla-chocolate, 1 u</t>
  </si>
  <si>
    <t>Sveltesse sándwich de nata y fresa, 1 u</t>
  </si>
  <si>
    <t>Sveltesse, vasito de vainilla-chocolate, 1 u</t>
  </si>
  <si>
    <t>Tarta gala Whisky, 1 ración (125 ml)</t>
  </si>
  <si>
    <t>Tarta carolina de nata, 1 ración (125 ml)</t>
  </si>
  <si>
    <t>Tarta crocanti, , 1 ración (125 ml)</t>
  </si>
  <si>
    <t>Tarta músico, 1 ración (125 ml)</t>
  </si>
  <si>
    <t>HUEVOS</t>
  </si>
  <si>
    <t>BRUDY</t>
  </si>
  <si>
    <t>Omega 3, 1 u</t>
  </si>
  <si>
    <t>EL CORRAL</t>
  </si>
  <si>
    <t>Huevos camperos, 1 u</t>
  </si>
  <si>
    <t>Frescos medianos, 1 u</t>
  </si>
  <si>
    <t>Frescos supergrandes, 1 u</t>
  </si>
  <si>
    <t>Frescos grandes, 1 u</t>
  </si>
  <si>
    <t>MATINES</t>
  </si>
  <si>
    <t>Súper grandes, 1 u</t>
  </si>
  <si>
    <t>Huevos de codorniz, 1 u</t>
  </si>
  <si>
    <t>COMO AYUDA CULINARIA</t>
  </si>
  <si>
    <t>LACTEOS</t>
  </si>
  <si>
    <t>CREMA DE LECHE, NATA</t>
  </si>
  <si>
    <t>ATO</t>
  </si>
  <si>
    <t>Nata líquida especial para montar 35%, 1 Cd</t>
  </si>
  <si>
    <t>Nata líquida especial café 12%, *1 Cd</t>
  </si>
  <si>
    <t>Nata líquida especial café 12%, 2 Cd</t>
  </si>
  <si>
    <t>Nata líquida especial cocina 18%, *1 ct</t>
  </si>
  <si>
    <t>Nata líquida especial cocina 18%, 1 Cd</t>
  </si>
  <si>
    <t>Nata montada azucarada, 1 Cd</t>
  </si>
  <si>
    <t>CENTRAL LECHERA ASTURIANA</t>
  </si>
  <si>
    <t>Nata líquida para montar 35%, 1 Cd</t>
  </si>
  <si>
    <t>La Lechera, nata para montar, 1 Cd</t>
  </si>
  <si>
    <t>La Lechera, nata esterilizada, 1 Cd</t>
  </si>
  <si>
    <t>Nata líquida 35%, 1 Cd</t>
  </si>
  <si>
    <t>PRESIDENT</t>
  </si>
  <si>
    <t>Nata líquida especial cocina 15%, *1 ct</t>
  </si>
  <si>
    <t>Nata líquida especial cocina 15%, 1 Cd</t>
  </si>
  <si>
    <t>PULEVA</t>
  </si>
  <si>
    <t>Nata líquida 22 %, *1 ct</t>
  </si>
  <si>
    <t>Nata líquida 22 %, 1 Cd</t>
  </si>
  <si>
    <t>RAM</t>
  </si>
  <si>
    <t>Nata Ram montada azucarada, 1 Cd</t>
  </si>
  <si>
    <t>Nata Ram ligera para cocinar 18%, *1 ct</t>
  </si>
  <si>
    <t>Nata Ram ligera para cocinar 18%, 1 Cd</t>
  </si>
  <si>
    <t>LECHE, BATIDOS</t>
  </si>
  <si>
    <t>Leche entera, 200 ml</t>
  </si>
  <si>
    <t>Leche semidesnatada, 200 ml</t>
  </si>
  <si>
    <t>Leche desnatada, 200 ml</t>
  </si>
  <si>
    <t>Leche pasteurizada, 200 ml</t>
  </si>
  <si>
    <t>Leche pasteurizada semidesnatada, 200 ml</t>
  </si>
  <si>
    <t>CELTA</t>
  </si>
  <si>
    <t>Leche entera, 1 vaso (200 ml)</t>
  </si>
  <si>
    <t>Leche semidesnatada, 1 vaso (200 ml)</t>
  </si>
  <si>
    <t>Leche desnatada, 1 vaso(200 ml)</t>
  </si>
  <si>
    <t>Central Lechera Asturiana fibra, 200 ml</t>
  </si>
  <si>
    <t>Flora semi, 200 ml</t>
  </si>
  <si>
    <t>Leche desnatada, 1 vaso (200 ml)</t>
  </si>
  <si>
    <t>Batido de chocolate Nesquik, 1 vaso (200 ml)</t>
  </si>
  <si>
    <t>Batido de fresa Nesquik, 1 vaso (200 ml)</t>
  </si>
  <si>
    <t>Batido de vainilla Nesquik, 1 vaso (200 ml)</t>
  </si>
  <si>
    <t>PARMALAT</t>
  </si>
  <si>
    <t>Parmalat Omega 3, 200 ml</t>
  </si>
  <si>
    <t>Leche Pascual calcio normal, 200 ml</t>
  </si>
  <si>
    <t>Leche Pacual calcio semidesnatada, 200 ml</t>
  </si>
  <si>
    <t>Leche Pascual calcio desnatada, 200 ml</t>
  </si>
  <si>
    <t>Leche con chocolate Pascual, 200 ml</t>
  </si>
  <si>
    <t>Pascual Flúor, entera, 200 ml</t>
  </si>
  <si>
    <t>Pascual Flúor, semidesnatada, 200 ml</t>
  </si>
  <si>
    <t>Pascual Flúor, desnatada, 200 ml</t>
  </si>
  <si>
    <t>Leche President bajo en lactosa, 200 ml</t>
  </si>
  <si>
    <t>Leche President Magnesio, 200 ml</t>
  </si>
  <si>
    <t>Leche President calcio, 200 ml</t>
  </si>
  <si>
    <t>cocina griega y turca</t>
  </si>
  <si>
    <t xml:space="preserve">Anginares me Koukia, ensalada de alcachofas y habas </t>
  </si>
  <si>
    <t>Avgholemono, salsa de huevo y limón</t>
  </si>
  <si>
    <t>Avgolemono Soupa, sopa de pollo con huevos y limón</t>
  </si>
  <si>
    <t>Ayra tatlisi, membrillo con azúcar</t>
  </si>
  <si>
    <t>Baklava, pastel de hojaldre con nueces</t>
  </si>
  <si>
    <t>Barbounia sto fourno, salmonetes al horno</t>
  </si>
  <si>
    <t>Bifteki, filete de ternera con queso y arroz</t>
  </si>
  <si>
    <t>15.5</t>
  </si>
  <si>
    <t>Böred, empanadillas rellenas de queso, 1 u</t>
  </si>
  <si>
    <t>Briámi, pastel de verduras</t>
  </si>
  <si>
    <t>Cacik Soupa, sopa fría de yogur y pepino</t>
  </si>
  <si>
    <t>Chirnó awgolémona, cerdo con limón</t>
  </si>
  <si>
    <t>Choriátiki saláta, ensalada griega con pan</t>
  </si>
  <si>
    <t>Dolmathkia, hojas de parra rellenas de arroz, 4 u</t>
  </si>
  <si>
    <t>Domátes ké piperiés, tomates y pimientos rellenos</t>
  </si>
  <si>
    <t>Ensalada de col</t>
  </si>
  <si>
    <t>Etli kabak domasi, calabacín y carne picada</t>
  </si>
  <si>
    <t>Fassólia salata, ensalada de judías</t>
  </si>
  <si>
    <t>Galaktoboureko, pastel de crema y hojaldre</t>
  </si>
  <si>
    <t>Garídes mé féta, gambas con queso</t>
  </si>
  <si>
    <t>Gelé froúton, gelatina de frutas frescas</t>
  </si>
  <si>
    <t>Haydari, crema de queso con hierbas, 1 ración</t>
  </si>
  <si>
    <t>Humus, puré de garbanzos</t>
  </si>
  <si>
    <t>Ic Pilav, arroz pilaf con pasas, piñones e hígado</t>
  </si>
  <si>
    <t>10.5</t>
  </si>
  <si>
    <t>Imam bayildi, berenjenas rellenas de verdura</t>
  </si>
  <si>
    <t>Kahve, café turco</t>
  </si>
  <si>
    <t>Keftédes, albóndigas con carne</t>
  </si>
  <si>
    <t>Keskül, postre de almendras</t>
  </si>
  <si>
    <t>Kilic Siste Tarator, pincho de pez espada</t>
  </si>
  <si>
    <t>Kolokithokeftédes, tortilla de calabacín, 1 porción</t>
  </si>
  <si>
    <t>Kotópoulo lemonato, pollo con limón</t>
  </si>
  <si>
    <t>Kounelli mé kaimaki, conejo a la crema</t>
  </si>
  <si>
    <t>20.5</t>
  </si>
  <si>
    <t>Kounelli Stifhatho, estofado griego de conejo</t>
  </si>
  <si>
    <t>Kourabiédes, dulce de almendra, 1 u</t>
  </si>
  <si>
    <t>Lahmacun, pizza turca</t>
  </si>
  <si>
    <t>Loukoumádes, snacks de miel</t>
  </si>
  <si>
    <t>Melitsánosaláta, ensalada de berenjenas</t>
  </si>
  <si>
    <t>Melitsanosalata, crema de berenjenas, 1 ración</t>
  </si>
  <si>
    <t>Miel con nueces, 2 Cd</t>
  </si>
  <si>
    <t>Moussaka, berenjenas con carne</t>
  </si>
  <si>
    <t>Pastizio, pastel de carne picada griego</t>
  </si>
  <si>
    <t>Pescado Plaki, pescado al horno con verduras</t>
  </si>
  <si>
    <t>Pilav, arroz turco pilaf, 1 ración</t>
  </si>
  <si>
    <t>Pita de espinacas, 1 ración</t>
  </si>
  <si>
    <t>Pita, torta de pan, 1 u</t>
  </si>
  <si>
    <t>Rahat lokum, delicia turca, 1 u</t>
  </si>
  <si>
    <t>Sardalya Sarmasi, sardinas rellenas cocidas en hojas de vid, 2 u</t>
  </si>
  <si>
    <t>Sekerpare, tortas rebozadas en azúcar</t>
  </si>
  <si>
    <t>Ventresca atún claro en aceite de oliva, 50 gr.</t>
  </si>
  <si>
    <t>MIAU</t>
  </si>
  <si>
    <t>Atún claro, tronco seleccionado en aceite vegetal 52 gr.</t>
  </si>
  <si>
    <t>Caballa del Sur aceite de oliva, 1 lata (76 gr.)</t>
  </si>
  <si>
    <t>Calamares en salsa americana, 50 gr.</t>
  </si>
  <si>
    <t>Calamares en su tinta, 50 gr.</t>
  </si>
  <si>
    <t>Chipirone en aceite de oliva, 50 gr.</t>
  </si>
  <si>
    <t>Filetes anchoa aceite de oliva, 1 lata (29 gr.)</t>
  </si>
  <si>
    <t>Mejillones al natural, 1 lata (70 gr.)</t>
  </si>
  <si>
    <t>Mejillones en escabeche, 50 gr.</t>
  </si>
  <si>
    <t>Mejillones en escabeche picante, 50 gr.</t>
  </si>
  <si>
    <t>Mejillones en salsa de Vieira, 50 gr.</t>
  </si>
  <si>
    <t>Sardinas al limón en aceite de oliva 1u</t>
  </si>
  <si>
    <t>Sardinas en escabeche 1u</t>
  </si>
  <si>
    <t>Sardinas en tomate 1u</t>
  </si>
  <si>
    <t>Sardinas picantes en aceite de oliva 1u</t>
  </si>
  <si>
    <t>Ventresca atún claro aceite de oliva, 40 gr.</t>
  </si>
  <si>
    <t>Zamboriñas en salsa de Vieira, 50 gr.</t>
  </si>
  <si>
    <t>RIANXEIRA</t>
  </si>
  <si>
    <t>Atún al natural, 1 lata peq. (55 gr.)</t>
  </si>
  <si>
    <t>Atún claro al natural, 1 lata peq. (55 gr.)</t>
  </si>
  <si>
    <t>Atún claro aceite de oliva, 1 lata peq. (55 gr.)</t>
  </si>
  <si>
    <t xml:space="preserve">Atún claro aceite vegetal, 1 lata peq. (55 gr.) </t>
  </si>
  <si>
    <t>Atún claro escabeche, 1 lata peq. (55 gr.)</t>
  </si>
  <si>
    <t>Atún en aceite oliva, 1 lata peq. (55 gr.)</t>
  </si>
  <si>
    <t>Atún en aceite vegetal, 1 lata peq. (55 gr.)</t>
  </si>
  <si>
    <t>Bonito Norte aceite oliva, 1 lata peq. (55 gr.)</t>
  </si>
  <si>
    <t>Bonito Norte escabeche, 1 lata peq. (55 gr.)</t>
  </si>
  <si>
    <t>Calamarcitos wn salsa americana, 1 lata peq. (55 gr.)</t>
  </si>
  <si>
    <t>Calamarcitos en su tinta en aceite de oliva, 1 lata peq. (55 gr.)</t>
  </si>
  <si>
    <t>Calamares salsa americana, 1 lata peq. (55 gr.)</t>
  </si>
  <si>
    <t xml:space="preserve">Calamares en salsa americana, aceite de oliva, 1 lata peq. (55 gr.) </t>
  </si>
  <si>
    <t>Calamares en su tinta, 1 lata peq. (55 gr.)</t>
  </si>
  <si>
    <t>Calamares en su tinta, aceite de oliva, 1 lata peq. (55 gr.)</t>
  </si>
  <si>
    <t>Filete de atún en aceite de oliva, 1 lata peq. (55 gr.)</t>
  </si>
  <si>
    <t>Mejillones en escabeche, 1 lata</t>
  </si>
  <si>
    <t>Sardinas en aceite de oliva, 3 u (50 gr.)</t>
  </si>
  <si>
    <t>Sardinas en aceite vegetal, 3 u (50 gr.)</t>
  </si>
  <si>
    <t>Sardinas en escabeche, aceite de oliva, 3 u (50 gr.)</t>
  </si>
  <si>
    <t>Sardinas en escabeche, aceite vegetal 3 u (50 gr.)</t>
  </si>
  <si>
    <t>Sardinas en salsa de tomate, 3 u (50 gr.)</t>
  </si>
  <si>
    <t>Sardinas en salsa de tomate, aceite de oliva, 3 u (50 gr.)</t>
  </si>
  <si>
    <t>Sardinilla en aceite de oliva, 4 u (50 gr.)</t>
  </si>
  <si>
    <t>Sardinilla en salsa de tomate, 4 u (50 gr.)</t>
  </si>
  <si>
    <t>AHUMADOS, SALAZÓN, SURIMI, PUDING</t>
  </si>
  <si>
    <t>Tronquitos de Alaska, 3 u</t>
  </si>
  <si>
    <t>Muslitos de mar, 1u</t>
  </si>
  <si>
    <t>GAITÁN</t>
  </si>
  <si>
    <t xml:space="preserve">Bacalao desmigado extra, 50 gr. </t>
  </si>
  <si>
    <t>Bacalao en filetes de Islandia, 50 gr.</t>
  </si>
  <si>
    <t>Bacalao, centros de Islandia, 50 gr.</t>
  </si>
  <si>
    <t>Anchoa ahumada en filetes, 60 gr.</t>
  </si>
  <si>
    <t>Bacalao ahumado en lonchas, 60 gr.</t>
  </si>
  <si>
    <t>Colas de mar, 1u (75 gr.)</t>
  </si>
  <si>
    <t>Palitos de surimi, 3u</t>
  </si>
  <si>
    <t>Puding con bogavante, 1 ración (45 gr.)</t>
  </si>
  <si>
    <t>Puding con cigalas, 1 ración (45 gr.)</t>
  </si>
  <si>
    <t>Puding con vieiras, 1 ración (45 gr.)</t>
  </si>
  <si>
    <t>Salmón ahumado en lonchas, 60 gr.</t>
  </si>
  <si>
    <t>Surtido ahumados, salmón y trucha, 60 gr.</t>
  </si>
  <si>
    <t>Troceado de surimi, 50 gr.</t>
  </si>
  <si>
    <t>Trucha ahumada, 60 gr.</t>
  </si>
  <si>
    <t>Bacalao filetes selectos, 60 gr.</t>
  </si>
  <si>
    <t>Bacalao raciones de lomo, 60 gr.</t>
  </si>
  <si>
    <t xml:space="preserve">Salmón ahumado, 1 loncha (30 gr.) </t>
  </si>
  <si>
    <t>SPINNAKER</t>
  </si>
  <si>
    <t>Salmón con limón, 50 gr.</t>
  </si>
  <si>
    <t>Salmón con eneldo, 50 gr.</t>
  </si>
  <si>
    <t>PESCADO CONGELADO</t>
  </si>
  <si>
    <t>Filete de Limanda, bajo en sal y grasa 120 gr.</t>
  </si>
  <si>
    <t>Filete de merluza sin piel, 120 gr.</t>
  </si>
  <si>
    <t>Gambas peladas, 100 gr.</t>
  </si>
  <si>
    <t>Lomos de merluza, 120 gr.</t>
  </si>
  <si>
    <t xml:space="preserve">Centros de merluza, 150 gr. </t>
  </si>
  <si>
    <t>Corazones de filete de merluza, 150 gr.</t>
  </si>
  <si>
    <t>Filetes de merluza sin piel, 150 gr.</t>
  </si>
  <si>
    <t>Langostinos tamaño medio, 5 u (120 gr.)</t>
  </si>
  <si>
    <t>Pescadilla, 150 gr.</t>
  </si>
  <si>
    <t>Rodajas de merluza Australis nº 5, 120 gr.</t>
  </si>
  <si>
    <t>Rodajas de merluza extra nº 2, 120 gr.</t>
  </si>
  <si>
    <t>Rodesanas de merluza, 1u</t>
  </si>
  <si>
    <t>SUCEDÁNEOS</t>
  </si>
  <si>
    <t>ANCHOVIAR</t>
  </si>
  <si>
    <t>Huevas de anchoa, 30 gr.</t>
  </si>
  <si>
    <t>AURUGA</t>
  </si>
  <si>
    <t>Huevas de arenque golden, 30 gr.</t>
  </si>
  <si>
    <t>Sucedáneo de caviar, 10 gr.</t>
  </si>
  <si>
    <t>LOBSVIAR</t>
  </si>
  <si>
    <t>Huevas de langosta, 30 gr.</t>
  </si>
  <si>
    <t xml:space="preserve">PESCADOS CONGELADOS </t>
  </si>
  <si>
    <t>REBOZADOS PRECOCINADOS</t>
  </si>
  <si>
    <t>EUROFRITS</t>
  </si>
  <si>
    <t>Buñuelos de bacalao, 50 gr.</t>
  </si>
  <si>
    <t>Salto, arroz 3 delicias con marisco,1 ración (100 gr.) (PF)</t>
  </si>
  <si>
    <t>Salto, paella de marisco, 1 ración (100 gr.) (PF)</t>
  </si>
  <si>
    <t>Salto, merluza en salsa verde, 1 ración (100 gr.) (PF)</t>
  </si>
  <si>
    <t>+ aceite</t>
  </si>
  <si>
    <t>Salto, merluza con verduras,1 ración (100 gr.) (PF)</t>
  </si>
  <si>
    <t>Salto, merluza con pisto, 1 ración (100 gr.) con aceite</t>
  </si>
  <si>
    <t>Salto, sopa de marisco, 1 ración</t>
  </si>
  <si>
    <t>Salto, paella marinera, 1 ración (PF)</t>
  </si>
  <si>
    <t>Calamares a la romana, 100 gr. (PF)</t>
  </si>
  <si>
    <t>Delicias de calamar, 100 gr. (PF)</t>
  </si>
  <si>
    <t>8 empanadillas de bonito, 1u (PF)</t>
  </si>
  <si>
    <t>30 miniempanadillas atún, 1u (PF)</t>
  </si>
  <si>
    <t>Paella marinera, 125 gr. (PF)</t>
  </si>
  <si>
    <t xml:space="preserve">Croquetas “Artesanas” de cazuela de bacalao, 100 gr. (PF) </t>
  </si>
  <si>
    <t>Empanadillas de atún 1u (PF)</t>
  </si>
  <si>
    <t xml:space="preserve">Saltaria. Pisto con bacalao, 1 ración (150 gr.) con aceite </t>
  </si>
  <si>
    <t>12 surfers merluza rebozada, 100 gr.</t>
  </si>
  <si>
    <t>4 lomos de merluza a la romana, 1 u (75 gr.)</t>
  </si>
  <si>
    <t>4 rodajas de merluza a la romana 1 u (80 gr.)</t>
  </si>
  <si>
    <t>4 San Marinos, merluza jamón y queso 1u</t>
  </si>
  <si>
    <t>Bocaditos de marisco, 50 gr.</t>
  </si>
  <si>
    <t>Calamares a la romana, 50 gr.</t>
  </si>
  <si>
    <t>Caprichos de calamar, 50 gr.</t>
  </si>
  <si>
    <t xml:space="preserve">Jamón serrano en lonchas - 2 lonchas (40 grs) </t>
  </si>
  <si>
    <t xml:space="preserve">Lomo de pavo curado en lonchas - 2 lonchas (18 grs) </t>
  </si>
  <si>
    <t xml:space="preserve">Lomo ibérico - 30 grs </t>
  </si>
  <si>
    <t xml:space="preserve">Mortadela estiLo Bolonia en lonchas - 2-3 lonchas (20 grs) </t>
  </si>
  <si>
    <t xml:space="preserve">Paleta ibérica - 50 grs </t>
  </si>
  <si>
    <t xml:space="preserve">Panceta curada en lonchas - 2 Lonchas (20 grs) </t>
  </si>
  <si>
    <t xml:space="preserve">Salami en lonchas - 2 lonchas (25 grs) </t>
  </si>
  <si>
    <t xml:space="preserve">Salchichas cocidas ahumadas con queso - 1 u </t>
  </si>
  <si>
    <t xml:space="preserve">Salchichón ibérico - 30 grs </t>
  </si>
  <si>
    <t xml:space="preserve">Salchichón en lonchas - 3 lonchas (25 grs) </t>
  </si>
  <si>
    <t>LA PIARA</t>
  </si>
  <si>
    <t xml:space="preserve">Paté a la pimienta verde - 20 grs </t>
  </si>
  <si>
    <t xml:space="preserve">Paté a las finas hierbas - 20 grs </t>
  </si>
  <si>
    <t xml:space="preserve">Paté al queso manchego - 20 grs </t>
  </si>
  <si>
    <t xml:space="preserve">Paté de anchoa - 20 grs </t>
  </si>
  <si>
    <t xml:space="preserve">Paté de atún en aceite - 20 grs </t>
  </si>
  <si>
    <t xml:space="preserve">Paté de atún en escabeche - 20 grs </t>
  </si>
  <si>
    <t xml:space="preserve">Paté de bacon - 20 grs </t>
  </si>
  <si>
    <t xml:space="preserve">Paté de campaña - 20 grs </t>
  </si>
  <si>
    <t>Sika sto fourno, higos al horno</t>
  </si>
  <si>
    <t>Sikotákia mé saltsa, hígado con vino</t>
  </si>
  <si>
    <t>12.5</t>
  </si>
  <si>
    <t>Sis Kebab, pincho turco de cordero</t>
  </si>
  <si>
    <t>Sis Köftesi, carne picada a la turca en pinchos</t>
  </si>
  <si>
    <t>Spanakopita, pastel de espinacas</t>
  </si>
  <si>
    <t>Taramasalat, pasta de caviar griego</t>
  </si>
  <si>
    <t>Tiropitakia, hojaldre de queso, 1 u</t>
  </si>
  <si>
    <t>Tzasaziki, salsa de yogur y pepino</t>
  </si>
  <si>
    <t>Uskumru Dolmasi, caballa rellena, 1 u</t>
  </si>
  <si>
    <t>Yemistes píperies, pimientos rellenos de arroz y carne, 2 u</t>
  </si>
  <si>
    <t>Magdalenas 1 unidad (28gr)</t>
  </si>
  <si>
    <t>Surtido de barquillos 40gr</t>
  </si>
  <si>
    <t>Surtido de hojaldre 40 gr</t>
  </si>
  <si>
    <t>NATURAL DIET</t>
  </si>
  <si>
    <t>Bizcocho integral sin azúcar 1 unidad (50gr)</t>
  </si>
  <si>
    <t>Croissant integral sin azúcar 1 unidad (20gr)</t>
  </si>
  <si>
    <t>Magdalena integral sin azúcar 1 unidad (39gr)</t>
  </si>
  <si>
    <t>MicroMagdalena integral sin azúcar 1 unidad (9gr)</t>
  </si>
  <si>
    <t>Tarta integral sin azúcar 1 unidad (45gr)</t>
  </si>
  <si>
    <t xml:space="preserve">Roscas integrales 1 unidad </t>
  </si>
  <si>
    <t>Roscas integrales sin azúcar 1 unidad</t>
  </si>
  <si>
    <t>BOLLERIA SIN GLUTEN</t>
  </si>
  <si>
    <t>PROCELI</t>
  </si>
  <si>
    <t>Croissant de chocolate 1 unidad (57gr)</t>
  </si>
  <si>
    <t>Galletas Paris 30 gr</t>
  </si>
  <si>
    <t>Magdalenas 1 unidad (22gr)</t>
  </si>
  <si>
    <t>Magdalenas con chocolate 1 unidad (29gr)</t>
  </si>
  <si>
    <t>Magdalenas sin gluten 1 unidad (25gr)</t>
  </si>
  <si>
    <t>Noglut galletas Maria sin gluten 1 unidad</t>
  </si>
  <si>
    <t>Noglut galletas rellenas de cacao 1 unidad</t>
  </si>
  <si>
    <t>CARAMELOS CHICLES</t>
  </si>
  <si>
    <t>Caramelos de goma sin azúcar sabor limón  1 unidad</t>
  </si>
  <si>
    <t xml:space="preserve"> 20 gr</t>
  </si>
  <si>
    <t>Caramelos de goma sin azúcar sabor fresa, 1 unidad</t>
  </si>
  <si>
    <t>Caramelos de goma sin azúcar sabor regaliz, 1 unidad</t>
  </si>
  <si>
    <t xml:space="preserve"> 20 gramos</t>
  </si>
  <si>
    <t>Caramelos de goma sin azúcar sabor menta, 1 unidad</t>
  </si>
  <si>
    <t>Caramelos de goma sin azúcar sabor naranja, 1 unidad</t>
  </si>
  <si>
    <t>Caramelos de goma sin azúcar sabor cereza y frutas del bosque, 1 unidad</t>
  </si>
  <si>
    <t>Caramelos sin azúcar toffe de leche, 1 unidad</t>
  </si>
  <si>
    <t xml:space="preserve"> 5 unidades</t>
  </si>
  <si>
    <t>Caramelos sin azúcar de toffe de fresa, 1 unidad</t>
  </si>
  <si>
    <t>Caramelos sin azúcar sabor fresa mentolada, 1 unidad</t>
  </si>
  <si>
    <t>Caramelos  sin azúcar sabor eucalipto mentolado, 1 unidad</t>
  </si>
  <si>
    <t>Caramelos sin azúcar sabor miel y limon,1 unidad</t>
  </si>
  <si>
    <t>Halls vita c sin azúcar sabor cítricos: 1 unidad</t>
  </si>
  <si>
    <t>Orbit chicle sin azúcar 1 unidad</t>
  </si>
  <si>
    <t>Orbit spearmint chicle sin azúcar 1 unidad</t>
  </si>
  <si>
    <t>Perlas sin azúcar limon-melisa, 1 unidad</t>
  </si>
  <si>
    <t xml:space="preserve"> 25 gr</t>
  </si>
  <si>
    <t>Perlas sin azúcar sabor menta, 1 unidad</t>
  </si>
  <si>
    <t xml:space="preserve"> 25 gramos</t>
  </si>
  <si>
    <t>Perlas sin azúcar sabor regaliz, 1 unidad</t>
  </si>
  <si>
    <t>Perlas sin azúcar fresa-menta, 1 unidad</t>
  </si>
  <si>
    <t xml:space="preserve"> 25gramos</t>
  </si>
  <si>
    <t>Perlas sin azúcar hierbas suizas,1 unidad</t>
  </si>
  <si>
    <t>Perlas sin azúcar naranja-menta, 1 unidad</t>
  </si>
  <si>
    <t>Perlas sin azúcar eucaplito, 1 unidad</t>
  </si>
  <si>
    <t>Menta fresca, 3unidades</t>
  </si>
  <si>
    <t xml:space="preserve"> 10 unidades</t>
  </si>
  <si>
    <t>Menta regaliz, 3 unidades</t>
  </si>
  <si>
    <t>SMINT CHUPA CHUP</t>
  </si>
  <si>
    <t>Smint sin azúcar mentas fuertes, 5 unidades</t>
  </si>
  <si>
    <t xml:space="preserve"> 20 unidades</t>
  </si>
  <si>
    <t>Smint sin azúcar menta refrescante, 5 unidades</t>
  </si>
  <si>
    <t>Smint sin azúcar limon refrescante, 5 unidades</t>
  </si>
  <si>
    <t>Smint sin azúcar melocotón intenso, 5 unidades</t>
  </si>
  <si>
    <t>Smint sin azúcar puro regaliz mentolado, 5 unidades</t>
  </si>
  <si>
    <t>TREX SIN AZUCAR</t>
  </si>
  <si>
    <t>Fresa-menta, 1 unidad</t>
  </si>
  <si>
    <t>Menta mentol, 1 unidad</t>
  </si>
  <si>
    <t>Menta eucalipto, 1 unidad</t>
  </si>
  <si>
    <t>Trex C sin azúcar sabor naranja, 1 unidad</t>
  </si>
  <si>
    <t>Trex C sin azúcar sabor limon, 1 unidad</t>
  </si>
  <si>
    <t>CARNE VEGETAL</t>
  </si>
  <si>
    <t>GRANOVITA</t>
  </si>
  <si>
    <t>Bratwurts vegetal 1 unidad (100 gr.)</t>
  </si>
  <si>
    <t>Carne vetal 1 unidad(100 gr. )</t>
  </si>
  <si>
    <t>Croquetas asadas 1 unidad (29gr)</t>
  </si>
  <si>
    <t>Hamburguesa vegetal ahumada 1 unidad (100gr)</t>
  </si>
  <si>
    <t>Hamburguesa vegetal con almendras 1 unidad (100gr)</t>
  </si>
  <si>
    <t>Salchichas 1 unidad (13gr)</t>
  </si>
  <si>
    <t>Salchichas frankfurt 1 unidad (30gr)</t>
  </si>
  <si>
    <t>Albóndigas  vegetales 100 gr</t>
  </si>
  <si>
    <t>Camita preparado vegetal una ración(50gr)</t>
  </si>
  <si>
    <t>Hamburguesa vegetal 100 gramos</t>
  </si>
  <si>
    <t>Salchichas frankfurt vegetal 1 unidad (25gr)</t>
  </si>
  <si>
    <t>Muesli 30 gr</t>
  </si>
  <si>
    <t>Copos de avena 25 gr</t>
  </si>
  <si>
    <t>Salvado integral de trigo. 15 gr</t>
  </si>
  <si>
    <t>Salvado integral de trigo 15 gr</t>
  </si>
  <si>
    <t>Bombón de trufa sin azúcar 1 unidad 20 gr</t>
  </si>
  <si>
    <t>Chocolate blanco sin azúcar 10 gr</t>
  </si>
  <si>
    <t>Chocolate con leche y avellanas 10 gr</t>
  </si>
  <si>
    <t>Chocolate con leche sin azúcar 10 gr</t>
  </si>
  <si>
    <t>Chocolate fondat, sin azúcar 10 gr</t>
  </si>
  <si>
    <t>Chocolate extrafino fondant suprema 10 gr</t>
  </si>
  <si>
    <t>Chocolate con leche desnatada 10 gr</t>
  </si>
  <si>
    <t>Chocolate fondant extrafino sin sacarosa 10 gr</t>
  </si>
  <si>
    <t>Chocolate blanco sin sacarosa 10 gr</t>
  </si>
  <si>
    <t>Chocolate almendras con leche extrafino 10 gr</t>
  </si>
  <si>
    <t>Chocolate con leche desnatada 15 gr</t>
  </si>
  <si>
    <t>Trigotranch 10 gr</t>
  </si>
  <si>
    <t>COMPLEMENTOS DE DIETA</t>
  </si>
  <si>
    <t>Levadura de cerveza  1 cucharada</t>
  </si>
  <si>
    <t>DIETISA</t>
  </si>
  <si>
    <t>Lecitina de soja 2 cucharaditas</t>
  </si>
  <si>
    <t>HIJAS DEL SOL</t>
  </si>
  <si>
    <t>Proteina de soja texturizada 10 gr</t>
  </si>
  <si>
    <t>HIERCOR</t>
  </si>
  <si>
    <t>Germen de trigo 2 cucharadas</t>
  </si>
  <si>
    <t>Jalea real ampollas:</t>
  </si>
  <si>
    <t xml:space="preserve"> 1unidad (10ml)</t>
  </si>
  <si>
    <t xml:space="preserve"> 2 unidades (20ml) </t>
  </si>
  <si>
    <t>Jalea real con ginseng:</t>
  </si>
  <si>
    <t xml:space="preserve"> 1 unidad (10ml)</t>
  </si>
  <si>
    <t xml:space="preserve"> 2 unidades (20ml)</t>
  </si>
  <si>
    <t>Polen del país 100%  2 cucharaditas</t>
  </si>
  <si>
    <t>MOLKESOL</t>
  </si>
  <si>
    <t>Suero de leche reconstruido 200 ml</t>
  </si>
  <si>
    <t>Ginseng, 1 cucharadita</t>
  </si>
  <si>
    <t xml:space="preserve"> 1 cucharada</t>
  </si>
  <si>
    <t>Ginseng perlas, 1 perla</t>
  </si>
  <si>
    <t xml:space="preserve"> 3 perlas</t>
  </si>
  <si>
    <t>Guarana perlas, 1 perla</t>
  </si>
  <si>
    <t>Levadura de cerveza en copos 10 gramos</t>
  </si>
  <si>
    <t>Baguette con bacon a la plancha, cebolla frita, queso y salsa de tomate casera</t>
  </si>
  <si>
    <t>Baguette con atún, huevo duro, lechuga, tomate en rodajas y salsa especial</t>
  </si>
  <si>
    <t>Cántabro</t>
  </si>
  <si>
    <t>Baguette con ternera a la plancha, cebolla frita y salsa de quesos</t>
  </si>
  <si>
    <t>Baguette con lomo a la plancha y queso fundido</t>
  </si>
  <si>
    <t>Baguette de pan 5 cereales con queso fresco, lechuga, tomate, orégano y aceite de oliva</t>
  </si>
  <si>
    <t>Helado Häagen Dazs</t>
  </si>
  <si>
    <t>Baguette con jamon serrano y queso fundido</t>
  </si>
  <si>
    <t>Baguette con pollo a la plancha, lechuga, tomate, mahonesa y especias barbacoa</t>
  </si>
  <si>
    <t>Baguette con tomate untado, jamón serrano y aceite de oliva</t>
  </si>
  <si>
    <t>Baguette con jamón York y queso fundido</t>
  </si>
  <si>
    <t>Baguette con tortilla de patatas y mahonesa</t>
  </si>
  <si>
    <t>Baguette con tomate untado, tortilla de patata, cebolla y aceite</t>
  </si>
  <si>
    <t>Baguette con tortilla de patatas y pimientos fritos</t>
  </si>
  <si>
    <t>Filete de merluza sin piel, 150 gr</t>
  </si>
  <si>
    <t>Gambas peladas, 100 gr</t>
  </si>
  <si>
    <t>Gambas ajetes y trigueros, 100 gr</t>
  </si>
  <si>
    <t>Langostinos gigantes, 1-3 u (120 g)</t>
  </si>
  <si>
    <t>Langostinos rebozados, 1 u</t>
  </si>
  <si>
    <t>Langostinos tamaño medio, 5 u (120 gr)</t>
  </si>
  <si>
    <t>Palitos de merluza, 50 gr</t>
  </si>
  <si>
    <t xml:space="preserve">Pescadilla, 150 gr </t>
  </si>
  <si>
    <t>Rabas de calamar, 50 gr</t>
  </si>
  <si>
    <t>Rodajas de merluza, Austalis nº 5, 120 gr</t>
  </si>
  <si>
    <t>Rodajas de merluza extra, nº 3, 120 gr</t>
  </si>
  <si>
    <t xml:space="preserve">Rodasanas de merluza, 1 u, </t>
  </si>
  <si>
    <t>Ventrescas de merluza a la andaluza, 1 u (70 gr)</t>
  </si>
  <si>
    <t>A los pescados que vaya a consumir fritos, añada 1 point mas</t>
  </si>
  <si>
    <t>VERDURAS</t>
  </si>
  <si>
    <t>BONDUELLE</t>
  </si>
  <si>
    <t>Judias verdes planas troceadas</t>
  </si>
  <si>
    <t>Menestra especial con espárragos, 150 gr</t>
  </si>
  <si>
    <t>Salteado campestre, 150 gr</t>
  </si>
  <si>
    <t>Salteado de verduras con bacon, 100 gr</t>
  </si>
  <si>
    <t>Salteado tradicional, 150 gr</t>
  </si>
  <si>
    <t>Zanahorias baby</t>
  </si>
  <si>
    <t>Ajo troceado</t>
  </si>
  <si>
    <t>Alcachofas cortadas</t>
  </si>
  <si>
    <t>Cebolla troceada</t>
  </si>
  <si>
    <t>Coles de bruselas</t>
  </si>
  <si>
    <t>Ensaladilla , 100 gr</t>
  </si>
  <si>
    <t>Ensaladilla de pasta, 100 gr</t>
  </si>
  <si>
    <t>Espinacas a la crema, 100 gr</t>
  </si>
  <si>
    <t>Espinacas en hojas</t>
  </si>
  <si>
    <t>Espinacas marinera, 130 gr con aceite</t>
  </si>
  <si>
    <t>Espinacas sabor suave</t>
  </si>
  <si>
    <t>Maíz en grano super dulce, 100 gr</t>
  </si>
  <si>
    <t>Menestra de verduras, 100 gr</t>
  </si>
  <si>
    <t>Perejil picado</t>
  </si>
  <si>
    <t>Revoltillo triguero, 100 gr</t>
  </si>
  <si>
    <t>Salto, Judías primavera, Salto, 130 gr con aceite</t>
  </si>
  <si>
    <t>Salto, Menestra con gambas, Salto, 130 gr con aceite</t>
  </si>
  <si>
    <t>Verduras para sofreir, 100 gr</t>
  </si>
  <si>
    <t>Salteado panaché, Saltaria, 1 ración (150 gr) con aceite</t>
  </si>
  <si>
    <t>Judías con bacon, Saltaria, 1 ración (150 gr) con aceite</t>
  </si>
  <si>
    <t>Salteado meridional, Saltaria, 1 ración (150 gr) con aceite</t>
  </si>
  <si>
    <t>Salteado de guisantes y gambas, Saltaria, 1 ración (150 gr) con aceite</t>
  </si>
  <si>
    <t>Judías verdes</t>
  </si>
  <si>
    <t>Judías verdes planas</t>
  </si>
  <si>
    <t>Judías, zanahorias, acelgas, patatas, puerros, 100 gr</t>
  </si>
  <si>
    <t>Ensaladilla, 100 gr</t>
  </si>
  <si>
    <t>Espinacas + acelgas</t>
  </si>
  <si>
    <t>Menestra imperial, 100 gr</t>
  </si>
  <si>
    <t>DULCES, CHOCOLATES, CARAMELOS</t>
  </si>
  <si>
    <t>AZÚCAR</t>
  </si>
  <si>
    <t>*Azúcar blanco en terrones envueltos, 1 terrón</t>
  </si>
  <si>
    <t>Azúcar blanco en grano, 1 Cd (15gr)</t>
  </si>
  <si>
    <t>Azúcar blanco en sobres, 1 sobre</t>
  </si>
  <si>
    <t>Azúcar glacé, 1 Cd (15gr)</t>
  </si>
  <si>
    <t>Azúcar blanco, 1 Cd</t>
  </si>
  <si>
    <t>CARAMELOS-GOLOSINAS</t>
  </si>
  <si>
    <t>ADAMS</t>
  </si>
  <si>
    <t>*Bubbaloo chicle relleno, 1 u</t>
  </si>
  <si>
    <t>*Trident chicle sin azúcar, 1 u</t>
  </si>
  <si>
    <t>*Trident Kids sin azúcar, 1 u</t>
  </si>
  <si>
    <t>*Trident Advantage, 1 u</t>
  </si>
  <si>
    <t>CHUPACHUPS</t>
  </si>
  <si>
    <t>Chupachups sabores, 1 u (15 gr)</t>
  </si>
  <si>
    <t>Lolipops CC+gum, 1 u</t>
  </si>
  <si>
    <t>Melody pops, 1 u (17gr)</t>
  </si>
  <si>
    <t>DULCORIA</t>
  </si>
  <si>
    <t>Caramelos de goma tutti fruti, 1 caja (18gr)</t>
  </si>
  <si>
    <t>Caramelo duro piolindo, 1 u (17gr)</t>
  </si>
  <si>
    <t>Gigante Masky caramelo blando, 1 u (8gr)</t>
  </si>
  <si>
    <t>Gummy the Simpsons, 1 u (17gr)</t>
  </si>
  <si>
    <t>Gominolas, 10 gr</t>
  </si>
  <si>
    <t>FIESTA</t>
  </si>
  <si>
    <t>Caramelo relleno de chicle, 1 u (15gr)</t>
  </si>
  <si>
    <t>Gominolas, 10 grs</t>
  </si>
  <si>
    <t>Loli pop, toffee blando, 1 u (15gr)</t>
  </si>
  <si>
    <t>Mega kojak relleno chicle, 1 u(25gr)</t>
  </si>
  <si>
    <t>Piruleta, 1 u</t>
  </si>
  <si>
    <t>Strip streps de cereza+caramelo blando, 1 paquete</t>
  </si>
  <si>
    <t>Super bolon chicle, 1 u</t>
  </si>
  <si>
    <t>SUCHARD</t>
  </si>
  <si>
    <t>*Sugus, 1 u(5gr)</t>
  </si>
  <si>
    <t>Sugus, 2 u</t>
  </si>
  <si>
    <t>ORBIT</t>
  </si>
  <si>
    <t>*Orbit chicle sin azúcar, 1 u</t>
  </si>
  <si>
    <t>*Orbit Spearmint chicle sin azúcar, 1 u</t>
  </si>
  <si>
    <t>VIDAL</t>
  </si>
  <si>
    <t>*Zoom chicle relleno de coco, 1 u</t>
  </si>
  <si>
    <t>*Zoom chicle relleno de melocotón, 1 u</t>
  </si>
  <si>
    <t>Aros de goma, 10 gr</t>
  </si>
  <si>
    <t>Doble 6 sabores, 10 gr</t>
  </si>
  <si>
    <t>Frutas ácidas, 10 grs</t>
  </si>
  <si>
    <t>Gusanos de goma, 10grs</t>
  </si>
  <si>
    <t>Mini gajos, 10gr</t>
  </si>
  <si>
    <t>Original Mix caramelo blando, 10 grs</t>
  </si>
  <si>
    <t>Ositos de goma, 10gr</t>
  </si>
  <si>
    <t>Pistones de goma, 10 gr</t>
  </si>
  <si>
    <t>Taverners Harmonía, 1 u (7gr)</t>
  </si>
  <si>
    <t>Taverners Trello, 2 u (10gr)</t>
  </si>
  <si>
    <t>WEIGHT WATCHERS</t>
  </si>
  <si>
    <t>Caramelos Micro Bon-bons de toffee, ½ paquete</t>
  </si>
  <si>
    <t>*Caramelos Micro Bon-bons de fruta, ½ paquete</t>
  </si>
  <si>
    <t>Caramelos Micro Bon-bons de fruta, 1 paq</t>
  </si>
  <si>
    <t>WERTHER,S</t>
  </si>
  <si>
    <t>Werther,s original, 15 gr</t>
  </si>
  <si>
    <t>CARAMELOS SIN AZÚCAR</t>
  </si>
  <si>
    <t>DIETORELLE</t>
  </si>
  <si>
    <t>Caramelos de goma sin azúcar sabor limón, 1 u</t>
  </si>
  <si>
    <t>Caramelos de goma sin azúcar sabor limón, 20 gr</t>
  </si>
  <si>
    <t>Caramelos de goma sin azúcar sabor fresa, 1 u</t>
  </si>
  <si>
    <t>Caramelos de goma sin azúcar sabor fresa, 20 gr</t>
  </si>
  <si>
    <t>Caramelos de goma sin azúcar sabor regaliz, 1 u</t>
  </si>
  <si>
    <t>Caramelos de goma sin azúcar sabor regaliz, 20 gr</t>
  </si>
  <si>
    <t>Caramelos de goma sin azúcar sabor menta, 1 u</t>
  </si>
  <si>
    <t>Caramelos de goma sin azúcar sabor menta, 20 gr</t>
  </si>
  <si>
    <t>Lecitina de soja vitaminada 2 cucharaditas</t>
  </si>
  <si>
    <t>Jalea real liquida, 1 unidad (5 ml)</t>
  </si>
  <si>
    <t xml:space="preserve"> 4 unidades (20ml)</t>
  </si>
  <si>
    <t>Jalea real con ginseng, 1 unidad (5ml)</t>
  </si>
  <si>
    <t>Jalea real infantil liquida, 1unidad (5ml)</t>
  </si>
  <si>
    <t>EDULCORANTES</t>
  </si>
  <si>
    <t>Bio century comprimidos 1 unidad</t>
  </si>
  <si>
    <t>CANDEREL</t>
  </si>
  <si>
    <t>Aspartamo edulcorante comprimidos 1 unidad</t>
  </si>
  <si>
    <t>Natreen fructosa sobres, 1 sobre</t>
  </si>
  <si>
    <t xml:space="preserve"> 15 gramos</t>
  </si>
  <si>
    <t>Natreen gourmet comprimidos 1 unidad</t>
  </si>
  <si>
    <t>Natreen clasic comprimidos 1 unidad</t>
  </si>
  <si>
    <t>Natreen gourmet granulado 1 cucharadita</t>
  </si>
  <si>
    <t>Edulcorante  con fructosa en sobres, 1 unidad (2,5gr)</t>
  </si>
  <si>
    <t>Polydulcin  1sobre</t>
  </si>
  <si>
    <t>SANTIVERY</t>
  </si>
  <si>
    <t>Fructosa, 1 cucharadita</t>
  </si>
  <si>
    <t>GALLETAS, TORTITAS DE ARROZ</t>
  </si>
  <si>
    <t>Galletas multivitaminadas de chocolate negro 1 unidad</t>
  </si>
  <si>
    <t>Galletas multivitaminadas de chocolate blanco 1 unidad</t>
  </si>
  <si>
    <t>Galletas multivitaminadas efecto bifido 1 unidad</t>
  </si>
  <si>
    <t>Galleta multivitaminadas para diabéticos 1 unidad</t>
  </si>
  <si>
    <t>Galletas de higo, multivitaminada 40 gramos</t>
  </si>
  <si>
    <t>Galletas de almendras con manzana multivitaminada 40 gr</t>
  </si>
  <si>
    <t>Galletas  sin azúcar efecto bifido 10 gramos</t>
  </si>
  <si>
    <t>Galleta de sésamo efecto bifido 10 gramos</t>
  </si>
  <si>
    <t>Tortitas de arroz integral con caramelo 1 unidad</t>
  </si>
  <si>
    <t>Tortitas de arroz con miel 1 unidad</t>
  </si>
  <si>
    <t>Tortitas de arroz con manzana 1 unidad</t>
  </si>
  <si>
    <t>Tortitas de arroz con chocolate 1 unidad</t>
  </si>
  <si>
    <t>Galletas con almendras y zanahorias 20 gr</t>
  </si>
  <si>
    <t>Galletas integrales 20 gr</t>
  </si>
  <si>
    <t>Galletas con fructosa 20 gramos</t>
  </si>
  <si>
    <t>Galletas integrales con fresa y chocolate 20 gr</t>
  </si>
  <si>
    <t>Sandwich, tortitas de arroz con cacao y avellana 1 unidad</t>
  </si>
  <si>
    <t>ESPIGAS</t>
  </si>
  <si>
    <t>Galletas artesanas con avellana 15 gr</t>
  </si>
  <si>
    <t>Galletas artesanas con manzana 15 gr</t>
  </si>
  <si>
    <t>Galletas artesanas con naranja 15 gr</t>
  </si>
  <si>
    <t>Galletas muesli 1 unidad</t>
  </si>
  <si>
    <t>Galletas de manzana 1 unidad</t>
  </si>
  <si>
    <t>Galletas vita-fibra con miel 1 unidad</t>
  </si>
  <si>
    <t>Galletas vita fibra con leche-chocolate 1 unidad</t>
  </si>
  <si>
    <t>Galletas vita fibra con soja naranja 1 unidad</t>
  </si>
  <si>
    <t>Galletas vita fibra con sésamo 1 unidad</t>
  </si>
  <si>
    <t>Galletas vita fibra son soja trigo 1 unidad</t>
  </si>
  <si>
    <t>Gerlinea, galletas crujientes con chocolate 1 unidad (20gr)</t>
  </si>
  <si>
    <t>Gerlinea, galletas crujientes de chocolate y sésamo 1 unidad (20gr)</t>
  </si>
  <si>
    <t>Gerlinea, galletas crujientes de chocolate negro 1 unidad (20gr)</t>
  </si>
  <si>
    <t>Multivital, galletas 1 unidad</t>
  </si>
  <si>
    <t>Galletas sin azúcar 1 unidad</t>
  </si>
  <si>
    <t>Galletas integrales con avena 1 unidad (7gr)</t>
  </si>
  <si>
    <t>Galletas integrales con naranja 1 unidad (7gr)</t>
  </si>
  <si>
    <t>Galletas integrales con muesli 1 unidad (7gr)</t>
  </si>
  <si>
    <t>Galletas integrales con soja 1 unidad (7gr)</t>
  </si>
  <si>
    <t xml:space="preserve">Galletas integrales sin azúcar 1 unidad </t>
  </si>
  <si>
    <t>Galletas rellenas con sabor cacao 10 gramos</t>
  </si>
  <si>
    <t>Galletas rellenas sabor limon 10 gramos</t>
  </si>
  <si>
    <t>Galletas rellenas sabor vainilla 10 gramos</t>
  </si>
  <si>
    <t>Galletas integrales minis con cereales y sésamo 10 gr</t>
  </si>
  <si>
    <t>Galletas integrales minis con naranja y yogurt 10 gr</t>
  </si>
  <si>
    <t>Galletas integrales minis con ciruela 10 gramos</t>
  </si>
  <si>
    <t>Galletas artesanas integrales con naranja 1 unidad</t>
  </si>
  <si>
    <t>Galletas artesanas integrales con manzana 1 unidad</t>
  </si>
  <si>
    <t>Galletas artesanas integrales con soja 1 unidad</t>
  </si>
  <si>
    <t>Galletas artesanas integrales con higos 1 unidad</t>
  </si>
  <si>
    <t>Galletas artesanas integrales con coco 1 unidad</t>
  </si>
  <si>
    <t>Galletas artesanas integrales con chocolate 1 unidad</t>
  </si>
  <si>
    <t>Galletas caseras integrales 1 unidad (28gr)</t>
  </si>
  <si>
    <t>Galletas con fruta 1 unidad</t>
  </si>
  <si>
    <t>Galletas de sésamo sin azúcar 1 unidad</t>
  </si>
  <si>
    <t>Galletas de muesli sin azúcar 1 unidad</t>
  </si>
  <si>
    <t>Galletas rellenas de limon 10 gr</t>
  </si>
  <si>
    <t>Galletas rellenas de nata 10 gr</t>
  </si>
  <si>
    <t>Galletas rellenas de fresa 10 gr</t>
  </si>
  <si>
    <t>Galletas rellenas de coco 10 gr</t>
  </si>
  <si>
    <t>Galletas rellenas de cacao 10 gr</t>
  </si>
  <si>
    <t>Fibromania 1 unidad</t>
  </si>
  <si>
    <t>Maria integral crujiente 1 unidad</t>
  </si>
  <si>
    <t>Multivigor galletas vitaminada 1 unidad</t>
  </si>
  <si>
    <t>Yogulletas 10 gr</t>
  </si>
  <si>
    <t>Dietabelt galletas 10 gr</t>
  </si>
  <si>
    <t>Fibro-natura galletas de fibra 1 unidad</t>
  </si>
  <si>
    <t>Vigor galletas con zanahoria y almendras 10 gr</t>
  </si>
  <si>
    <t>Nata llenas 1 unidad</t>
  </si>
  <si>
    <t>Choco llenas 1 unidad</t>
  </si>
  <si>
    <t>LECHE DE SOJA</t>
  </si>
  <si>
    <t>BEBIDAS BIOLOGICAS</t>
  </si>
  <si>
    <t>Soja calcio 200 ml</t>
  </si>
  <si>
    <t>BJORG</t>
  </si>
  <si>
    <t>Soja calcium 1 unidad (250 ml)</t>
  </si>
  <si>
    <t>Soj chocolet 1 unidad (250ml)</t>
  </si>
  <si>
    <t>Bebida  de arroz 200 ml</t>
  </si>
  <si>
    <t>Bebida de soja natural 200 ml</t>
  </si>
  <si>
    <t>Bebida de soja con calcio 200 ml</t>
  </si>
  <si>
    <t>Bebida de soja con cereales 200  ml</t>
  </si>
  <si>
    <t>Bebida de soja con cereales 200 ml</t>
  </si>
  <si>
    <t>Bebida de soja sabor avellana 200 ml</t>
  </si>
  <si>
    <t>Bebida de soja 200 ml</t>
  </si>
  <si>
    <t>Bebida de soja edulcorada con manzana 200 ml</t>
  </si>
  <si>
    <t>Lactavena calcio, batido de avena 200 ml</t>
  </si>
  <si>
    <t>Calcimel , batido  de soja 200 ml</t>
  </si>
  <si>
    <t>Batido de soja con zumo de manzana-pera 1 unidad (330ml)</t>
  </si>
  <si>
    <t>Batido de soja con zumo de naranja-piña-albaricoque 1 unidad (330ml)</t>
  </si>
  <si>
    <t>MAYONESA</t>
  </si>
  <si>
    <t>Mayola, mayonesa sin huevo 1 cucharadita</t>
  </si>
  <si>
    <t>Mayonesa sin huevo 2 cucharaditas</t>
  </si>
  <si>
    <t>Margarina, vegetal ligth 1 cucharadita</t>
  </si>
  <si>
    <t>Vigorina , margarina vegetal 1 cucharadita</t>
  </si>
  <si>
    <t>MERMELADAS</t>
  </si>
  <si>
    <t>Mermelada de ciruelas, 1 cucharadita</t>
  </si>
  <si>
    <t xml:space="preserve"> 40 gr</t>
  </si>
  <si>
    <t>Mermelada de melocotón, 1cucharadita</t>
  </si>
  <si>
    <t>Mermelada de fresa, 1cucharadita</t>
  </si>
  <si>
    <t>Mermelada de albaricoque,1cucharadita</t>
  </si>
  <si>
    <t xml:space="preserve">Mermelada  de albaricoque, 1cucharadita </t>
  </si>
  <si>
    <t>Mermelada  de ciruela:, 1 cucharadita</t>
  </si>
  <si>
    <t>Mermelada de melocotón, 1 cucharadita</t>
  </si>
  <si>
    <t>Mermelada de fresa, 1 cucharadita</t>
  </si>
  <si>
    <t>Tostadas crujientes 1 unidad</t>
  </si>
  <si>
    <t>Corazones de fibra de avena y trigo 30 gr</t>
  </si>
  <si>
    <t>Especial fibra con efecto bifido 30 gr</t>
  </si>
  <si>
    <t>Tumy Isabel, atún aceite vegetal 1 lata (43 gr.)</t>
  </si>
  <si>
    <t>LOS SABORES DE ISABEL</t>
  </si>
  <si>
    <t>Atún en salsa curry, 1 ración (80 gr.)</t>
  </si>
  <si>
    <t>Atún picante, guindilla y ajo, 1 rac. (80 gr.)</t>
  </si>
  <si>
    <t>Atún a las finas hierbas, 1 ración (80 gr.)</t>
  </si>
  <si>
    <t xml:space="preserve">Atún c. cebolla, salsa vinagreta, 1 rac. (80 gr.) </t>
  </si>
  <si>
    <t>Atún en salsa mil islas, 1 ración (80 gr.)</t>
  </si>
  <si>
    <t>Atún en salsa provenzal, 1 ración (80 gr.)</t>
  </si>
  <si>
    <t>MASSÓ</t>
  </si>
  <si>
    <t xml:space="preserve">Filetes de anchoa en aceite de oliva, 30 gr. </t>
  </si>
  <si>
    <t>Calamares a la romana, 50 gr</t>
  </si>
  <si>
    <t>Caprichos de calamar, 50 gr</t>
  </si>
  <si>
    <t>Centros de merluza, 150 gr</t>
  </si>
  <si>
    <t>Corazones de filetes de merluza, 150 gr</t>
  </si>
  <si>
    <t>Chipirones, 50 gr</t>
  </si>
  <si>
    <t>Filete de bacalao empanado, 100 gr</t>
  </si>
  <si>
    <t>Filete de lenguado empanado, 100 gr</t>
  </si>
  <si>
    <t>Filete de merluza a los 4 cereales, 100 gr</t>
  </si>
  <si>
    <t>Filete de merluza al grill, 1 u (80 gr)</t>
  </si>
  <si>
    <t>Filete de merluza al limón, 100 gr</t>
  </si>
  <si>
    <t>Filete de merluza tradicional, 100 gr</t>
  </si>
  <si>
    <t>Pan de molde integral con salvado 1 unidad (16gr)</t>
  </si>
  <si>
    <t>Palitos integrales sin grasa 2 unidades (10gr)</t>
  </si>
  <si>
    <t>Palitos integrales sin sal 1 unidad</t>
  </si>
  <si>
    <t>Pan de molde integral 1 rebanada</t>
  </si>
  <si>
    <t>Pan de molde integral bifactive 1 rebanada</t>
  </si>
  <si>
    <t>Pan de molde integral con aceite de oliva 1 rebanada</t>
  </si>
  <si>
    <t>Pan de molde blanco con salvado de hoja 1 rebanada</t>
  </si>
  <si>
    <t>Pan integral  de avena 1 rebanada</t>
  </si>
  <si>
    <t>Pan integral de trigo 1 rebanada</t>
  </si>
  <si>
    <t>Pan integral de sésamo 1 rebanada</t>
  </si>
  <si>
    <t>Pan integral de centeno 1 rebanada</t>
  </si>
  <si>
    <t>Pan de 5 cereales y semillas 1 rebanada</t>
  </si>
  <si>
    <t>Pan integral de trigo, cultivo biológico 1 rebanada</t>
  </si>
  <si>
    <t>Pan integral de levadura madre 1 rebanada</t>
  </si>
  <si>
    <t>Payés integral hecho a mano 1 rebanada</t>
  </si>
  <si>
    <t>PAN SIN GLUTEN</t>
  </si>
  <si>
    <t>Pita 1 unidad (66gr)</t>
  </si>
  <si>
    <t>Pan de molde 1 unidad (13gr)</t>
  </si>
  <si>
    <t>Pan de molde vienes 1 unidad (13gr)</t>
  </si>
  <si>
    <t>Ciabatta 1 unidad (68gr)</t>
  </si>
  <si>
    <t>Baguette 1/3 baguette (50gr)</t>
  </si>
  <si>
    <t>Bases de pizza ¼ (50gr)</t>
  </si>
  <si>
    <t>Tostadas ligeras sin gluten 1 unidad</t>
  </si>
  <si>
    <t>PATATAS CHIPS</t>
  </si>
  <si>
    <t>NATURSOY</t>
  </si>
  <si>
    <t>Bio chips natural 15 gramos</t>
  </si>
  <si>
    <t>Bio chips chili 15 gramos</t>
  </si>
  <si>
    <t>PATE VEGETAL</t>
  </si>
  <si>
    <t>Pate vegetal 30 gr</t>
  </si>
  <si>
    <t>Pate champiñones 30 gramos</t>
  </si>
  <si>
    <t>Pate de oliva 30 gr</t>
  </si>
  <si>
    <t>POSTRES DE SOJA</t>
  </si>
  <si>
    <t>Bio postre sabor vainilla 1 unidad (125gr)</t>
  </si>
  <si>
    <t>Bio postre sabor avellana 1 unidad (125gr)</t>
  </si>
  <si>
    <t>Bio postre sabor chocolate 1 unidad (125gr)</t>
  </si>
  <si>
    <t>Soyagur natural 1 unidad (145gr)</t>
  </si>
  <si>
    <t>Soyagur de plátano 1 unidad (145gr)</t>
  </si>
  <si>
    <t>Soyagur de frambuesa 1 unidad (145gr)</t>
  </si>
  <si>
    <t>Soyagur de cereza 1 unidad (145gr)</t>
  </si>
  <si>
    <t>Soyagur de albaricoque y melocotón 1 unidad (145gr)</t>
  </si>
  <si>
    <t>Soyagur de frutas tropicales 1 unidad (145gr)</t>
  </si>
  <si>
    <t>Soyagur de mango 1 unidad (145gr)</t>
  </si>
  <si>
    <t>Soyagur de frutas del bosque 1 unidad (145gr)</t>
  </si>
  <si>
    <t>OMA</t>
  </si>
  <si>
    <t>Bio yogur de cereza y sauce 1 unidad (250gr)</t>
  </si>
  <si>
    <t>Postre de soja sabor fresa 1 unidad (125gr)</t>
  </si>
  <si>
    <t>Postre de soja sabor moka 1  unidad (125gr)</t>
  </si>
  <si>
    <t>Postre de soja sabor vainilla 1 unidad (125gr)</t>
  </si>
  <si>
    <t>Postre de soja sabor chocolate 1 unidad (125gr)</t>
  </si>
  <si>
    <t>SEITAN</t>
  </si>
  <si>
    <t>INTEGRAL ARTESANS</t>
  </si>
  <si>
    <t xml:space="preserve">Bio saintan en filetes 60 gramos </t>
  </si>
  <si>
    <t>Seitan bio 60 gramos</t>
  </si>
  <si>
    <t>SOAS DIETETICAS</t>
  </si>
  <si>
    <t>Potaje de verduras 200 ml</t>
  </si>
  <si>
    <t>Puré de verduras variadas 200 ml</t>
  </si>
  <si>
    <t>TOFU</t>
  </si>
  <si>
    <t>Tolú natural 1 ración (60gr)</t>
  </si>
  <si>
    <t>Bio Tolú finas hierbas 1 ración (60gr)</t>
  </si>
  <si>
    <t>Bio Tolú con algas 1 ración (60gr)</t>
  </si>
  <si>
    <t>Bio pinchito de Tolú, 1 pinchito</t>
  </si>
  <si>
    <t>Bio Tolú fresco 1 ración (60gr)</t>
  </si>
  <si>
    <t>Bio Tolú en lonchas 1 loncha</t>
  </si>
  <si>
    <t>Bio Tolú burguer 1 unidad (70gr)</t>
  </si>
  <si>
    <t>ÍNDICE</t>
  </si>
  <si>
    <t xml:space="preserve">  </t>
  </si>
  <si>
    <t>BOLLERÍA – PASTELERÍA</t>
  </si>
  <si>
    <t>CHARCUTERÍA</t>
  </si>
  <si>
    <t>DULCES CHOCOLATE CARAMELOS</t>
  </si>
  <si>
    <t>FÉCULAS ARROCES LEGUMBRES</t>
  </si>
  <si>
    <t>PESCADOS MARISCOS</t>
  </si>
  <si>
    <t>PIZZA Y EQUIVALENTES</t>
  </si>
  <si>
    <t>VERDURAS-HORTALIZAS</t>
  </si>
  <si>
    <t>PRODUCTOS DIETÉTICOS</t>
  </si>
  <si>
    <t>LISTA DE ABREVIACIONES</t>
  </si>
  <si>
    <t xml:space="preserve">Cd </t>
  </si>
  <si>
    <t>Ct</t>
  </si>
  <si>
    <t xml:space="preserve">gr       </t>
  </si>
  <si>
    <t xml:space="preserve">ml       </t>
  </si>
  <si>
    <t xml:space="preserve">pq      </t>
  </si>
  <si>
    <t xml:space="preserve">u        </t>
  </si>
  <si>
    <t xml:space="preserve">(PF)   </t>
  </si>
  <si>
    <t xml:space="preserve">*        </t>
  </si>
  <si>
    <t>= max. 3 u al día</t>
  </si>
  <si>
    <t xml:space="preserve">@     </t>
  </si>
  <si>
    <t>= peso neto, sin caparazón</t>
  </si>
  <si>
    <t xml:space="preserve"> cucharada</t>
  </si>
  <si>
    <t>cucharadita</t>
  </si>
  <si>
    <t xml:space="preserve"> gramo</t>
  </si>
  <si>
    <t xml:space="preserve"> mililitros</t>
  </si>
  <si>
    <t xml:space="preserve"> unidad</t>
  </si>
  <si>
    <t xml:space="preserve"> pequeña</t>
  </si>
  <si>
    <t xml:space="preserve"> producto final</t>
  </si>
  <si>
    <t>AAB</t>
  </si>
  <si>
    <t>BCC</t>
  </si>
  <si>
    <t>CC</t>
  </si>
  <si>
    <t>DF</t>
  </si>
  <si>
    <t>FFG</t>
  </si>
  <si>
    <t>HHL</t>
  </si>
  <si>
    <t>MPP</t>
  </si>
  <si>
    <t>PPP</t>
  </si>
  <si>
    <t>PQS</t>
  </si>
  <si>
    <t>SVP</t>
  </si>
  <si>
    <t>Pizza americana de jamón y queso, 1/4 (100gr)</t>
  </si>
  <si>
    <t>Pizza americana de carne y mozarella, 100 gr</t>
  </si>
  <si>
    <t>Bacalao, especial pilpil 120 gr.</t>
  </si>
  <si>
    <t>Langostinos gigantes, 23 u (120 gr.)</t>
  </si>
  <si>
    <t>MAGGINESTLÉ</t>
  </si>
  <si>
    <t xml:space="preserve">Base para pizza (congelado)  1 porción (37 grs) </t>
  </si>
  <si>
    <t xml:space="preserve">Base para pizza (envasada)  1porción (37 gr) </t>
  </si>
  <si>
    <t>PIZZAS  PANINI  CREPES  MASA DE HOJALDRE</t>
  </si>
  <si>
    <t>MAGGI  NESTLÉ</t>
  </si>
  <si>
    <t>Durayo, alitas cocinadas asadas de pollo, 1 u (38 grs)</t>
  </si>
  <si>
    <t>Escalopas de pollo con espinacas, 1 u (132 grs)</t>
  </si>
  <si>
    <t>Escalopas empanadas de pechuga de pavo, 1 u (130 grs)</t>
  </si>
  <si>
    <t>Escalopas empanadas de pechuga de pollo, 1 u (18 grs)</t>
  </si>
  <si>
    <t xml:space="preserve">Nagghy de pechuga de pollo, 1 u (20 grs) </t>
  </si>
  <si>
    <t xml:space="preserve">Pizzy sanck de pavo, 1 u (45 grs) </t>
  </si>
  <si>
    <t>Tortilla española artesana, 1 ración (125 grs)</t>
  </si>
  <si>
    <t>Tortilla española con chatizo, 1 ración,(125 grs)</t>
  </si>
  <si>
    <t xml:space="preserve">Mamía. Potaje de alubias, 1 plato (200 grs) </t>
  </si>
  <si>
    <t xml:space="preserve">Mamía. Potaje de lentejas, 1 plato (200 grs) </t>
  </si>
  <si>
    <t xml:space="preserve">Mamía. Potaje de garbanzos, 1 plato (200 grs) </t>
  </si>
  <si>
    <t xml:space="preserve">Mamía. Fabes con almejas, 1 plato (200 grs) </t>
  </si>
  <si>
    <t xml:space="preserve">Mamía. Salteado de alubias, 1 plato (200 grs) </t>
  </si>
  <si>
    <t>Mamía. Alubias en salsa mariachi, 1 plato (200 grs)</t>
  </si>
  <si>
    <t xml:space="preserve">Ensaladilla rusa con atún, 1 ración (150 grs) </t>
  </si>
  <si>
    <t xml:space="preserve">Ensaladilla mediterránea de atún, 1 ración (150 grs) </t>
  </si>
  <si>
    <t xml:space="preserve">Ensaladilla California de atún, 1 ración (150 grs) </t>
  </si>
  <si>
    <t>Atún encebollado, 1 ración (160 grs)</t>
  </si>
  <si>
    <t>Marmitako, 1 ración (160 grs)</t>
  </si>
  <si>
    <t>Pimientos del piquillo rellenos de bonito, 1 ración (160 grs)</t>
  </si>
  <si>
    <t>Tortilla de patatas, 1 rac. (125 grs)</t>
  </si>
  <si>
    <t>Tortilla de patatas y cebolla, 1 rac (125 grs)</t>
  </si>
  <si>
    <t>Cazuelitas. Albóndigas a la jardinera, 1 u (400 grs)</t>
  </si>
  <si>
    <t>Cazuelitas. Callos con garbanzos, 1 u (400 grs)</t>
  </si>
  <si>
    <t>Cazuelitas. Escudella, cocido catalán, 1 u (335 grs)</t>
  </si>
  <si>
    <t>Cazuelitas. Fabada asturiana, 1 u (400 grs)</t>
  </si>
  <si>
    <t>Cazuelitas. Garbanzos con chorizo, 1 u (400 grs)</t>
  </si>
  <si>
    <t>Cazuelitas. Lentejas a la riojana, 1 u (400 grs)</t>
  </si>
  <si>
    <t>Cazuelitas. Menestra de verduras, 1 u (335 grs)</t>
  </si>
  <si>
    <t>Cazuelitas. Sopa de pollo con fideos, 1 u (335 grs)</t>
  </si>
  <si>
    <t>Cazuelitas. Sopa de verdura, 1 u (335 grs)</t>
  </si>
  <si>
    <t>Albóndigas en salsa, 1 plato (200 grs)</t>
  </si>
  <si>
    <t>Canelones, 3 u (200 grs)</t>
  </si>
  <si>
    <t>Cocido, 1 plato (200 grs)</t>
  </si>
  <si>
    <t>Lasaña a la boloñesa, 1 ración (200 grs)</t>
  </si>
  <si>
    <t xml:space="preserve">Lentejas a la antigua, 1 plato (200 grs) </t>
  </si>
  <si>
    <t>Ravioli al huevo con carne,1 plato (200 grs)</t>
  </si>
  <si>
    <t>Ravioli con carne y chapiñones, 1 plato (200 grs)</t>
  </si>
  <si>
    <t>Tortellini al huevo con carne, 1 plato (200 grs)</t>
  </si>
  <si>
    <t>Albóndigas, 1 ración (200 g)</t>
  </si>
  <si>
    <t>Callos a la asturiana, 1 ración (200 g)</t>
  </si>
  <si>
    <t>Callos a la madrileña, 1 ración (200 g)</t>
  </si>
  <si>
    <t>Cocido español, 1 ración (200 g)</t>
  </si>
  <si>
    <t>Fabada asturiana, 1 ración (200 g)</t>
  </si>
  <si>
    <t>Lentejas con chorizo, 1 ración (200 g)</t>
  </si>
  <si>
    <t>Pimientos del piquillo rellenos bacalao, 1 u (50 g)</t>
  </si>
  <si>
    <t>Pimientos del piquillo rellenos carne y jamón, 1 u (50 g)</t>
  </si>
  <si>
    <t>Pimientos del piquillo rellenos merluza y gambas, 1 u (50 g)</t>
  </si>
  <si>
    <t>Pimientos del piquillo rellenos salmón, 1 u (50 g)</t>
  </si>
  <si>
    <t>Arroz cantones, 1 rac (200 grs)</t>
  </si>
  <si>
    <t>Chili con carne, 1 rac (200 grs)</t>
  </si>
  <si>
    <t>Frijoles de la hacienda, 1 rac (200 grs)</t>
  </si>
  <si>
    <t>Texicana, lentejas con maíz, 1 rac (200 grs)</t>
  </si>
  <si>
    <t>Texicana, frijoles de la hacienda 1 rac (200 grs)</t>
  </si>
  <si>
    <t>Texicana, callos picantes, 1 rac (200 grs)</t>
  </si>
  <si>
    <t>Codornices rellenas de foie en salsa de uvas, 1 rac (200 grs)</t>
  </si>
  <si>
    <t>Guiso de ternera al Rioja, 1 rac (140 grs)</t>
  </si>
  <si>
    <t>Medallón de pechuga pato a la naranja, 1 rac (120 grs)</t>
  </si>
  <si>
    <t>Muslo de oca en salsa de higos y miel, 1 rac (200 grs)</t>
  </si>
  <si>
    <t>Pato semisilvestre al vino de Málaga, 1 rac (200 grs)</t>
  </si>
  <si>
    <t>LA TILA NESTLÉ</t>
  </si>
  <si>
    <t>Albóndigas, 1 rac (200 grs)</t>
  </si>
  <si>
    <t>Alubias a la marinera, 1 rac (200 grs)</t>
  </si>
  <si>
    <t>Callos a la asturiana, 1 rac (200 grs)</t>
  </si>
  <si>
    <t>Callos a la madrileña, 1 rac (200 grs)</t>
  </si>
  <si>
    <t>Callos con chorizo, 1 rac (200 grs)</t>
  </si>
  <si>
    <t>Callos con garbanzos, 1 rac (200 grs)</t>
  </si>
  <si>
    <t>Fabada asturiana especial, 1 rac (200 grs)</t>
  </si>
  <si>
    <t>Fabada asturiana, 1 rac (200 grs)</t>
  </si>
  <si>
    <t>Lentejas con chorizo, 1 rac (200 grs)</t>
  </si>
  <si>
    <t>Manos de cerdo, 1 rac (200 grs)</t>
  </si>
  <si>
    <t>LITORALNESTLÉ</t>
  </si>
  <si>
    <t>Alubias a la vasca, 1 rac (200 grs)</t>
  </si>
  <si>
    <t>Callos, 1 rac (200 grs)</t>
  </si>
  <si>
    <t>Cocido andaluz, 1 rac (200 grs)</t>
  </si>
  <si>
    <t>Cocido madrileño, 1 rac (200 grs)</t>
  </si>
  <si>
    <t>Escudella catalana, 1 rac (200 grs)</t>
  </si>
  <si>
    <t>Habas a la catalana, 1 rac (200 grs)</t>
  </si>
  <si>
    <t>Lentejas con arroz levantina, 1 rac (200 grs)</t>
  </si>
  <si>
    <t>Lentejas riojana, 1 rac (200 grs)</t>
  </si>
  <si>
    <t>Pisto, 1 rac (200 grs)</t>
  </si>
  <si>
    <t>Pote gallego, 1 rac (200 grs)</t>
  </si>
  <si>
    <t>Callos de ternera preparados, 1 rac (150 grs)</t>
  </si>
  <si>
    <t>Alcachofas de Tudela guisadas con jamón, 1 rac (200 grs)</t>
  </si>
  <si>
    <t>Cardo guisado con salsa almendras y jamón, 1 rac (200 grs)</t>
  </si>
  <si>
    <t>Menestra de Navarra guisada con jamón, 1 rac (200 grs)</t>
  </si>
  <si>
    <t>Bacalao al ajoarriero, 1 rac (125 grs)</t>
  </si>
  <si>
    <t>Alubias de Tolosa guisadas con costilla, chorizo, tocino, 1 rac (200 grs)</t>
  </si>
  <si>
    <t>Alubias pochas con almejas y setas, 1 rac (200 grs)</t>
  </si>
  <si>
    <t>Judión de la granja con almejas 1 rac (200 grs)</t>
  </si>
  <si>
    <t>Pimientos piquillos rellenos de lenguado y langostinos, 1 u (50 gr)</t>
  </si>
  <si>
    <t>Pimientos del piquillo rellenos de marisco, 1 u (50 grs)</t>
  </si>
  <si>
    <t>Pimientos del piquillo rellenos de merluza y gambas, 1 u(50 g)</t>
  </si>
  <si>
    <t>Pimientos del piquillo rellenos de hongos en salsa manzana, 1u(50 g)</t>
  </si>
  <si>
    <t>Pimientos del piquillo rellenos de carne, 1u (50 g)</t>
  </si>
  <si>
    <t>Cuisine lègére, pechugas pollo a la mandarina con arroz esofado, 1 plato (340 gr)</t>
  </si>
  <si>
    <t>Yogurt de sabores (fresa, plátano, coco, naranja, limón, macedonia), 1 u (125 gr)</t>
  </si>
  <si>
    <t>Yogurt con tozos de manzana, 1 u (125 gr)</t>
  </si>
  <si>
    <t>Yogurt rico en calcio, zumo de frutas, 1 u (125 gr)</t>
  </si>
  <si>
    <t>ARROZ COCINADO  CALENTAR Y SERVIR</t>
  </si>
  <si>
    <t>Cuisine légère, pechugas de pollo a la mandarina con arroz estofado, 1 plato (340 gr)</t>
  </si>
  <si>
    <t>LEGUMBRES COCINADAS ENVASADAS CALENTAR Y SERVIR</t>
  </si>
  <si>
    <t>HABAS COCINADAS CALENTAR Y SERVIR</t>
  </si>
  <si>
    <t xml:space="preserve">Salto, Menestra gran selección con trigo y jamón, Salt, 130 gr con aceite </t>
  </si>
  <si>
    <t>Rellenísimas. Croquetas de jamón  y queso, 1 u (PF)</t>
  </si>
  <si>
    <t>4 Cordon Bleu de pechuga de pollo y pavo, 1 u (PF)</t>
  </si>
  <si>
    <t>Escalopas empanadas de pechuga de pavo, 1 u (130gr)</t>
  </si>
  <si>
    <t>Pechuga de pollo fileteada, 1 filete (50 gr)</t>
  </si>
  <si>
    <t>Cuisine Légère, pechugas de pollo a la mandarina con arroz estofado, 1 plato (340 gr</t>
  </si>
  <si>
    <t>JUVER - NÉCTAR</t>
  </si>
  <si>
    <t>4.   El tamaño de la porción (columna B) se establece en las listas de puntos o en su caso en las de La Compra o de Restaurantes, y así podrá ser: 2 Cucharadas, 100 grs, 1 ración, 1 unidad, etc. La cantidad de las porciones (la columna D) es el número de porciones requeridas para realizar la receta. Como se ha explicado anteriormente, por ejemplo: Si la porción del alimento es ½ taza, y la receta requiere 1 taza, la cantidad de las porciones que se debe introducir es 2.</t>
  </si>
  <si>
    <t>INSTRUCCIONES A SEGUIR PARA LA DIETA DE LOS PUNTOS</t>
  </si>
  <si>
    <t>Con el Points Plan todo lo que comes y bebes tiene una cantidad determinada de puntos.</t>
  </si>
  <si>
    <t>Puedes tomar lo que te apetezca siempre que no superes un número determinado de Points diarios.</t>
  </si>
  <si>
    <t>Como mínimo 5 raciones de fruta y verdura</t>
  </si>
  <si>
    <t>Como mínimo dos veces al día debes tomar grasas vegetales</t>
  </si>
  <si>
    <t>Como mínimo dos veces al día productos de calcio</t>
  </si>
  <si>
    <t>No hay alimentos prohibidos y no se recomienda ningún medicamento.</t>
  </si>
  <si>
    <t>La cantidad de Points que debes consumir depende del peso actual:</t>
  </si>
  <si>
    <t>La dieta funciona de la siguiente forma:</t>
  </si>
  <si>
    <t>- En una primera fase, denominada Impulso Inicial, se trata de perder un 10% del peso, que es un paso importante hacia la meta final.</t>
  </si>
  <si>
    <t>- La siguiente etapa es llegar al peso final, que se encuentra en el margen del 20 al 25 del Índice de Masa Corporal.</t>
  </si>
  <si>
    <t>- Finalmente, el paciente sigue un plan especial de 6 semanas de mantenimiento con el que se prepara a mantener ese peso a largo plazo.</t>
  </si>
  <si>
    <t>EJEMPLOS</t>
  </si>
  <si>
    <t>En este ejemplo aún sobran 3 puntos que puedes gastar otro día.</t>
  </si>
  <si>
    <t>DESAYUNO RÁPIDO ( 4 points )</t>
  </si>
  <si>
    <t>Una rebanada de pan tostado integral</t>
  </si>
  <si>
    <t>Dos cucharaditas de margarina ligera</t>
  </si>
  <si>
    <t>Una cucharada de mermelada light</t>
  </si>
  <si>
    <t>Un vaso de leche desnatada</t>
  </si>
  <si>
    <t>Un plátano pequeño</t>
  </si>
  <si>
    <t>A MEDIA MAÑANA ( 2 Points )</t>
  </si>
  <si>
    <t>Un yogur natural desnatado y sin azúcar Dos cucharadas de muesli</t>
  </si>
  <si>
    <t>Fresones troceados</t>
  </si>
  <si>
    <t>COMIDA ( 5 Points )</t>
  </si>
  <si>
    <t>Un vaso de zumo de tomate para salsa Un puñado ( 100 g ) de pasta hervida Lechuga Pimiento rojo o verde Cebolla, en juliana</t>
  </si>
  <si>
    <t>Una cucharadita de aceite</t>
  </si>
  <si>
    <t>Vinagre, albahaca</t>
  </si>
  <si>
    <t>Un muslo de pollo ( sin piel ) asado Fruta del tiempo</t>
  </si>
  <si>
    <t>Una cucharadita de azúcar</t>
  </si>
  <si>
    <t>A MEDIA TARDE ( 2 Points )</t>
  </si>
  <si>
    <t>40 gr. de requesón</t>
  </si>
  <si>
    <t>Una cucharadita de miel</t>
  </si>
  <si>
    <t>CENA ( 5 Points )</t>
  </si>
  <si>
    <t>Ensalada de col lombarda, zanahoria y apio</t>
  </si>
  <si>
    <t>30 g de queso de Burgos</t>
  </si>
  <si>
    <t>Tres alcachofas al horno</t>
  </si>
  <si>
    <t>Sal, pimienta y una cucharadita de aceite 50 g de pan ( dos rebanadas)</t>
  </si>
  <si>
    <t>Un yogur natural o de frutas desnatado y sin azúcar</t>
  </si>
  <si>
    <t>OTRO EJEMPLO:</t>
  </si>
  <si>
    <t>DESAYUNO</t>
  </si>
  <si>
    <t>1 Pieza de fruta</t>
  </si>
  <si>
    <t>1 Porción de pan</t>
  </si>
  <si>
    <t>A elegir :</t>
  </si>
  <si>
    <t>Entre queso duro o semiblando ( 30 g )</t>
  </si>
  <si>
    <t>o Requesón ( 75 g )</t>
  </si>
  <si>
    <t>o Cereales ( 30 g )</t>
  </si>
  <si>
    <t>A elegir entre:</t>
  </si>
  <si>
    <t>o 120 ml de leche descremada</t>
  </si>
  <si>
    <t>o Pescado o carne hervida ( 30 g )</t>
  </si>
  <si>
    <t>o Una bebida de las permitidas</t>
  </si>
  <si>
    <t>COMIDA</t>
  </si>
  <si>
    <t>Elegir entre:</t>
  </si>
  <si>
    <t>o Carne o pescado cocidos ( 120 g - 180 g )</t>
  </si>
  <si>
    <t>o Legumbres cocidas ( 240 g )</t>
  </si>
  <si>
    <t>Hortalizas y verduras</t>
  </si>
  <si>
    <t>Una porción de pan</t>
  </si>
  <si>
    <t>Una bebida de las permitidas</t>
  </si>
  <si>
    <t>CENA</t>
  </si>
  <si>
    <t>o Carne o pescados cocidos ( 90 - 120 g )</t>
  </si>
  <si>
    <t>o Dos huevos duros</t>
  </si>
  <si>
    <t>o Queso duro y semiblando ( 60 g )</t>
  </si>
  <si>
    <t>o Legumbres cocidas (180 g )</t>
  </si>
  <si>
    <t>Una bebida permitida</t>
  </si>
  <si>
    <t>OTRO EJEMPLO, como idea general podría ser:</t>
  </si>
  <si>
    <t>Una fruta</t>
  </si>
  <si>
    <t>Después elige entre 1 huevo, o 30 g de queso duro, o semiblando.</t>
  </si>
  <si>
    <t>30 g de cereales, con 120 g de leche descremada</t>
  </si>
  <si>
    <t>Una agua mineral</t>
  </si>
  <si>
    <t>Almuerzo</t>
  </si>
  <si>
    <t>Elegir entre; 120 g de carne, pollo, o pescado; o 240 g. legumbres cocidas; hortalizas; una porción de 30 g de pan; agua mineral.</t>
  </si>
  <si>
    <t>Elegir entre; 90 a 120 g. de aves, carne, o pescado.</t>
  </si>
  <si>
    <t>dos huevos, 60 g de queso duro, o semiblando, 180 g. legumbres cocidas; hortalizas, una porción pequeña de pan .</t>
  </si>
  <si>
    <t>A DIARIO:</t>
  </si>
  <si>
    <t>Tres porciones de frutas; una por la mañana y las otras 2 cuando se desee.</t>
  </si>
  <si>
    <t>El almuerzo y la cena, son intercambiables.</t>
  </si>
  <si>
    <t>No debes saltarte, jamás una comida.</t>
  </si>
  <si>
    <t>Se deben respetar las cantidades estipuladas.</t>
  </si>
  <si>
    <t>Se puede beber te, café descafeinado sin azúcar, eventualmente con Algún edulcorante artificial. Prohibido el alcohol.</t>
  </si>
  <si>
    <t xml:space="preserve">Las tres fases son: </t>
  </si>
  <si>
    <t>(Se recomiendan dieciséis semanas)</t>
  </si>
  <si>
    <t>INICIAL: La ya comentada</t>
  </si>
  <si>
    <t>ADELGAZAMIENTO: No superar el tope de 20 - 30 puntos diarios</t>
  </si>
  <si>
    <t>MANTENIMIENTO: No superar el tope de 40 puntos diarios</t>
  </si>
  <si>
    <t>Se recomiendan dieciséis semanas</t>
  </si>
  <si>
    <t>ESPECIAL PARA LAS MUJERES:</t>
  </si>
  <si>
    <t>TODOS LOS DÍAS</t>
  </si>
  <si>
    <t>1/2 litro de leche, para tomar cuando se quiera</t>
  </si>
  <si>
    <t>3 Porciones de grasa en las comidas:</t>
  </si>
  <si>
    <t>o 1 Cucharada rasa de margarina</t>
  </si>
  <si>
    <t>o 1 Cucharada rasa de mayonesa</t>
  </si>
  <si>
    <t>o 1 Cucharada rasa de aceite vegetal</t>
  </si>
  <si>
    <t>3 Porciones de fruta:</t>
  </si>
  <si>
    <t>o 1 Por la mañana</t>
  </si>
  <si>
    <t>o 2 Cuando se desee</t>
  </si>
  <si>
    <t>El método Weight Watcher's fue fundado en 1963 por la estadounidense Jean Nidetch que tuvo la idea de juntarse con amigas y conocidas</t>
  </si>
  <si>
    <t xml:space="preserve"> y adelgazar en grupo con el apoyo mutuo.</t>
  </si>
  <si>
    <t xml:space="preserve">Desde que Jean Nidetch ideó este método en 1961 más de 30 millones de personas se inscribieron en las reuniones y consiguieron </t>
  </si>
  <si>
    <t>perder peso en todo el mundo</t>
  </si>
  <si>
    <t>El término weight watchers significa literalmente " vigilantes del peso". Los clubs weight watchers surgidos en New York,</t>
  </si>
  <si>
    <t xml:space="preserve"> están esparcidos por todo el mundo</t>
  </si>
  <si>
    <t xml:space="preserve">En España Weight Watcher's cuenta con la colaboración especial y asesoría médica del doctor Marius Foz Sala, catedrático de Medicina </t>
  </si>
  <si>
    <t>y especialista en Endocrinología y Nutrición de la Universidad Autónoma de Barcelona y presidente de la Sociedad Española</t>
  </si>
  <si>
    <t xml:space="preserve">La dieta tiene unos esquemas dietéticos establecidos por expertos y además, durante el programa de adelgazamiento, se aconseja </t>
  </si>
  <si>
    <t>consultar al propio médico personal para someterse a controles regulares.</t>
  </si>
  <si>
    <t>Puedes diseñar tus menús como prefieras en función de los puntos que dispongas</t>
  </si>
  <si>
    <t xml:space="preserve">Hasta 70 </t>
  </si>
  <si>
    <t xml:space="preserve">De 71 a 80 </t>
  </si>
  <si>
    <t xml:space="preserve">De 81 a 90 </t>
  </si>
  <si>
    <t xml:space="preserve">De 91 a 100 </t>
  </si>
  <si>
    <t xml:space="preserve">Más de 100 </t>
  </si>
  <si>
    <t>Peso (Kg)</t>
  </si>
  <si>
    <t>PARA LAS MUJERES</t>
  </si>
  <si>
    <t>PARA LOS HOMBRES</t>
  </si>
  <si>
    <t>Hasta 80</t>
  </si>
  <si>
    <t xml:space="preserve">De 101 a 110 </t>
  </si>
  <si>
    <t xml:space="preserve">Más de 110 </t>
  </si>
  <si>
    <t xml:space="preserve">Si tu peso se encuentra entre 70 y 80 Kg, y eres mujer, dispones de 20 points al día que debes distribuir entre el desayuno, la comida, </t>
  </si>
  <si>
    <t>la cena y los tentempiés</t>
  </si>
  <si>
    <t>30 g de pescado, pollo, o carne hervida , (entre estas categorías se eligen los productos adecuados a un desayuno, ej.; jamón de york,</t>
  </si>
  <si>
    <t xml:space="preserve"> fiambre de pollo, lonchas de carne fría, salmón, atún, etc.)</t>
  </si>
  <si>
    <t>Medio litro de leche; grasas, indica tres porciones en las comidas; una cucharada de margarina de maíz, o de girasol;</t>
  </si>
  <si>
    <t xml:space="preserve"> una cucharada de mayonesa, una de aceite vegetal como aderezo</t>
  </si>
  <si>
    <t>para el Estudio de la Obesidad (SEEDO).</t>
  </si>
  <si>
    <t>PRIMERO DE TODO ES CALCULAR TU PESO IDEAL, ENCONTRARÁS COMO HACERLO</t>
  </si>
  <si>
    <t>EN LA PAGINA SIGUIENTE.</t>
  </si>
  <si>
    <t>CÁLCULO DEL PESO IDEAL</t>
  </si>
  <si>
    <t>En primer lugar vamos a calcular el Índice de Masa Corporal (IMC)</t>
  </si>
  <si>
    <t>Introduce aquí tu peso (en Kg):</t>
  </si>
  <si>
    <t>Introduce aquí tu altura (en m):</t>
  </si>
  <si>
    <t>Tu IMC es el siguiente:</t>
  </si>
  <si>
    <t>Compara tu resultado con la siguiente tabla:</t>
  </si>
  <si>
    <t>IMC</t>
  </si>
  <si>
    <t>GRADO DE OBESIDAD</t>
  </si>
  <si>
    <t>&gt;25</t>
  </si>
  <si>
    <t>No hay</t>
  </si>
  <si>
    <t>25 - 27,9</t>
  </si>
  <si>
    <t>Sobrepeso ligero</t>
  </si>
  <si>
    <t>28 - 31,9</t>
  </si>
  <si>
    <t>Sobrepeso moderado</t>
  </si>
  <si>
    <t>32 - 41,9</t>
  </si>
  <si>
    <t>Obesidad</t>
  </si>
  <si>
    <t>&lt;42</t>
  </si>
  <si>
    <t>Obesidad Mórbida</t>
  </si>
  <si>
    <t xml:space="preserve">   Hay que decir que en este apartado, cuanto más grande sea tu IMC, más grave es tu obesidad</t>
  </si>
  <si>
    <t>Tu peso ideal sería:</t>
  </si>
  <si>
    <t>Peso ideal</t>
  </si>
  <si>
    <t>APEREITIVOS</t>
  </si>
  <si>
    <t>Forno di Petra, Capricciosa:</t>
  </si>
  <si>
    <t xml:space="preserve">jamón, queso y champiñones, 1/4 (102 gr) </t>
  </si>
  <si>
    <t xml:space="preserve">2 paninis jamón y queso, (1 u) </t>
  </si>
  <si>
    <t>Masa de hojaldre, 30 gr</t>
  </si>
  <si>
    <t xml:space="preserve">Pizza de atún, 1/4 (75 gr) </t>
  </si>
  <si>
    <t xml:space="preserve">Pizza 4 estaciones, 1/4 (75 gr) </t>
  </si>
  <si>
    <t xml:space="preserve">Pizza prosciutto, 1/4 (75 gr) </t>
  </si>
  <si>
    <t xml:space="preserve">6 crepes dulces de chocolate, (1 u) </t>
  </si>
  <si>
    <t xml:space="preserve">Crepes de jamón y queso, (1 u) </t>
  </si>
  <si>
    <t xml:space="preserve">Hojaldre relleno de atún, 1 ración (112 gr) </t>
  </si>
  <si>
    <t xml:space="preserve">Hojaldre relleno de jamón y queso, 1 ración (112 gr) </t>
  </si>
  <si>
    <t xml:space="preserve">Hojaldre relleno de puerros, 1 ración (112 gr) </t>
  </si>
  <si>
    <t xml:space="preserve">Masa de hojaldre, 30 gr </t>
  </si>
  <si>
    <t>2,5</t>
  </si>
  <si>
    <t xml:space="preserve">Pizza americana Arizona, 100 gr </t>
  </si>
  <si>
    <t>5,5</t>
  </si>
  <si>
    <t xml:space="preserve">Pizza americana Mariachi, 100 gr </t>
  </si>
  <si>
    <t>Pizza artesana 4 quesos, 100 gr</t>
  </si>
  <si>
    <t xml:space="preserve">Pizza de atún, 100 gr </t>
  </si>
  <si>
    <t xml:space="preserve">Pizza margarita, 100 gr </t>
  </si>
  <si>
    <t xml:space="preserve">Pizza romana, 100 gr </t>
  </si>
  <si>
    <t>MAGGI - NESTLÉ</t>
  </si>
  <si>
    <t xml:space="preserve">Pizza pasta fina 3 quesos, 100 gr </t>
  </si>
  <si>
    <t xml:space="preserve">Pizza pasta fina queso y jamón, 100 gr </t>
  </si>
  <si>
    <t xml:space="preserve">Pizza 4 estaciones, 100 gr </t>
  </si>
  <si>
    <t xml:space="preserve">10 minipizzas Top Junior, (1 u) </t>
  </si>
  <si>
    <t xml:space="preserve">Pizzanova 3 quesos, 1/4 (80 gr) </t>
  </si>
  <si>
    <t xml:space="preserve">Pizzanova margarita, 1/4 (62 gr) </t>
  </si>
  <si>
    <t xml:space="preserve">Pizzanova Toscana, 1/4 (78 gr) </t>
  </si>
  <si>
    <t xml:space="preserve">Pizzanova Bacon, 1/4 (72 gr) </t>
  </si>
  <si>
    <t xml:space="preserve">Pizzanova Atún, 1/4 (79 gr) </t>
  </si>
  <si>
    <t>SANDWICHS</t>
  </si>
  <si>
    <t xml:space="preserve">Sandwich de atún, lechuga con pan integral, 1 u (135 gr) </t>
  </si>
  <si>
    <t xml:space="preserve">Sandwich mixto, 1 u (110 gr) </t>
  </si>
  <si>
    <t xml:space="preserve">Sandwich de ensalada de cangrejo, 1 u (125 gr) </t>
  </si>
  <si>
    <t xml:space="preserve">Sandwich de gambas, 1 u (110 gr) </t>
  </si>
  <si>
    <t xml:space="preserve">Sandwich de salmón, 1 u (125 gr) </t>
  </si>
  <si>
    <t>7,5</t>
  </si>
  <si>
    <t xml:space="preserve">Sandwich de atún y lechuga, 1 u (135 gr) </t>
  </si>
  <si>
    <t xml:space="preserve">Sandwich de ensalada de pavo, 1 u (130 gr) </t>
  </si>
  <si>
    <t xml:space="preserve">Sandwich de bacon y pimiento, 1 u (115 gr) </t>
  </si>
  <si>
    <t xml:space="preserve">Sandwich de ensalada de jamón cocido, 1 u (145 gr) </t>
  </si>
  <si>
    <t xml:space="preserve">Sandwich de ensaladilla, 1 u (125 gr) </t>
  </si>
  <si>
    <t xml:space="preserve">Sandwich de tortilla, 1 u (130 gr) </t>
  </si>
  <si>
    <t>TORTAS DE TRIGO Y MAIZ</t>
  </si>
  <si>
    <t xml:space="preserve">8 tortillas de harina mejicanas, 1 u (45 gr) </t>
  </si>
  <si>
    <t>MEXIFOODS</t>
  </si>
  <si>
    <t xml:space="preserve">10 tortitas mejicanas, finas hierbas, 1 u (25 gr) </t>
  </si>
  <si>
    <t xml:space="preserve">10 tortillas mejicanas de espinacas, 1 u (25 gr) </t>
  </si>
  <si>
    <t xml:space="preserve">10 tortillas mejicanas de tomate, 1 u (25 gr) </t>
  </si>
  <si>
    <t xml:space="preserve">10 tortillas mejicanas de maíz, 1 u (25 gr) </t>
  </si>
  <si>
    <t xml:space="preserve">10 tortillas mejicanas de trigo, lu (25 gr) </t>
  </si>
  <si>
    <t xml:space="preserve">12 Taco Shells: tortitas de maíz fritas, 30 gr </t>
  </si>
  <si>
    <t xml:space="preserve">8 Flour Tortillas: tortas de harina de trigo estilo mejicano, </t>
  </si>
  <si>
    <t xml:space="preserve">Burrito Kit, 30 gr </t>
  </si>
  <si>
    <t xml:space="preserve">Fajita Kit, torta de harina de trigo, 30 gr </t>
  </si>
  <si>
    <t xml:space="preserve">Nacho Kit, tortas fritas de maíz, 30 gr </t>
  </si>
  <si>
    <t xml:space="preserve">Taco Kit, torta frita de maíz, 1 u (10 gr) </t>
  </si>
  <si>
    <t>PLATOS COCINADOS ENVASADOS</t>
  </si>
  <si>
    <t>ALINACO</t>
  </si>
  <si>
    <t xml:space="preserve">5,5 </t>
  </si>
  <si>
    <t xml:space="preserve">4 </t>
  </si>
  <si>
    <t>14</t>
  </si>
  <si>
    <t xml:space="preserve">9 </t>
  </si>
  <si>
    <t>POSTRES LÁCTEOS</t>
  </si>
  <si>
    <t>Arroz con leche, 1 u (150 g)</t>
  </si>
  <si>
    <t>Arroz con leche sabor vainilla, 1 u (150 g)</t>
  </si>
  <si>
    <t>Crema catalana “postres maestros”, 1 u (125 g)</t>
  </si>
  <si>
    <t>Copa de chocolate y nata, 1 u (100 g)</t>
  </si>
  <si>
    <t>Copa de chocolate y nata, 1 u (150 g)</t>
  </si>
  <si>
    <t>Crema de manzanas al horno “postres maestros”, 1 u (100 g)</t>
  </si>
  <si>
    <t>Crema de peras al horno “postres maestros”, 1 u (100 g)</t>
  </si>
  <si>
    <t>Cuajada, 1 u (150 g)</t>
  </si>
  <si>
    <t>Flan de huevo, 1 u (100 g)</t>
  </si>
  <si>
    <t>Flan de huevo dorado “postres maestros”, 1 u (110 g)</t>
  </si>
  <si>
    <t>Flan de vainilla, 1 u (100 g)</t>
  </si>
  <si>
    <t>Gelificado de chocolate, 1 u (125 g)</t>
  </si>
  <si>
    <t>Gelificado de vainilla, 1 u (125 g)</t>
  </si>
  <si>
    <t>Mousse de biscuit “postres maestros”, 1 u (70 g)</t>
  </si>
  <si>
    <t>Mousse de chocolate “postres maestros”, 1 u (70 g)</t>
  </si>
  <si>
    <t>Mousse de toffe “postres maestros”, 1 u (70 g)</t>
  </si>
  <si>
    <t>Mousse de yogur con fresas, 1 u (70 g)</t>
  </si>
  <si>
    <t>Mousse de yogur con limón, 1 u (70 g)</t>
  </si>
  <si>
    <t>Mousse de yogur natural, 1 u (70 g)</t>
  </si>
  <si>
    <t>Natillas, 1 u (135 g)</t>
  </si>
  <si>
    <t>Natillas de coco, 1 u (135 g)</t>
  </si>
  <si>
    <t>Natillas de chocolate, 1 u (135 g)</t>
  </si>
  <si>
    <t>Natillas de leche al caramelo, 1 u (135 g)</t>
  </si>
  <si>
    <t xml:space="preserve">Natillas para beber, 1 u </t>
  </si>
  <si>
    <t>Natillas para beber de chocolate, 1 u.</t>
  </si>
  <si>
    <t>DHUL</t>
  </si>
  <si>
    <t>Flan de huevo al baño María, 1 u (110 g)</t>
  </si>
  <si>
    <t>Flan de huevo calcio, 1 u (110 g)</t>
  </si>
  <si>
    <t>Flan de huevo con fibra, 1 u (110 g)</t>
  </si>
  <si>
    <t>Flan de huevo Omega3, 1 u (110 g)</t>
  </si>
  <si>
    <t>Flan de vainilla, 1 u (110 g)</t>
  </si>
  <si>
    <t>Megaflan, 1 porción (100 g)</t>
  </si>
  <si>
    <t>Tocino de cielo, 1 u (100 g)</t>
  </si>
  <si>
    <t>Flan de huevo, 1 u (110 g)</t>
  </si>
  <si>
    <t>Flan Potax en polvo, ¼ de sobre + leche entera = 1 flan</t>
  </si>
  <si>
    <t xml:space="preserve">Flan Potax polvo, 1/8 de sobre + leche entera = 1 natilla </t>
  </si>
  <si>
    <t>Crema de chocolate con leche, 1 u (100 g)</t>
  </si>
  <si>
    <t>Crema Milkybar, 1 u (100 g)</t>
  </si>
  <si>
    <t>Dalky capuccino, 1 u (115 g)</t>
  </si>
  <si>
    <t>Dalky chocolate y nata, 1 u (115 g)</t>
  </si>
  <si>
    <t>Dalky fresa y nata, 1 u (115 g)</t>
  </si>
  <si>
    <t>Flan de huevo y leche, 1 u (110 g)</t>
  </si>
  <si>
    <t>Flanby, 1 u (110 g)</t>
  </si>
  <si>
    <t>Mousse de café, 1 u (60 g)</t>
  </si>
  <si>
    <t>Mousse de chocolate, 1 u (60 g)</t>
  </si>
  <si>
    <t>Mousse de limón, 1 u (60 g)</t>
  </si>
  <si>
    <t>Natillas de vainilla, 1 u (135 g)</t>
  </si>
  <si>
    <t>Natillas Nesquick, 1 u (135 g)</t>
  </si>
  <si>
    <t>Cuajada, 1 u (125 g)</t>
  </si>
  <si>
    <t xml:space="preserve">POSTRES – QUESO FRESCO </t>
  </si>
  <si>
    <t>Danio de fresa, 1 u (150 g)</t>
  </si>
  <si>
    <t>Danio de melocotón, 1 u (150 g)</t>
  </si>
  <si>
    <t>Danio de vainilla, 1 u (150 g)</t>
  </si>
  <si>
    <t>Danio natural, 1 u (150 g)</t>
  </si>
  <si>
    <t>Petit Suisse con cereales y fresas, 1 u (55 g)</t>
  </si>
  <si>
    <t>Petit Suisse con fresas, 1 u (55 g)</t>
  </si>
  <si>
    <t>Petit Suisse con fresas y plátanos, 1 u (55 g)</t>
  </si>
  <si>
    <t>Petit Suisse de chocolate, 1 u (55 g)</t>
  </si>
  <si>
    <t>Petit Suisse desnatado con fresas, 1 u (55 g)</t>
  </si>
  <si>
    <t>Petit Suisse natural azucarado, 1 u (55 g)</t>
  </si>
  <si>
    <t>Petit Suisse beber fresa y plátano, 1 u (100 g)</t>
  </si>
  <si>
    <t>Quark, 1 porción (40 g)</t>
  </si>
  <si>
    <t>Queso Burgos “El Monasterio”, 30 g</t>
  </si>
  <si>
    <t>Vitalínea, mousse queso fresco desnatado azucarado, 1 u (75 g)</t>
  </si>
  <si>
    <t>Vitalínea, mousse queso fresco desnatado con fresa, 1 u (75 g)</t>
  </si>
  <si>
    <t>Vitalínea, mousse queso fresco desnatado con melocotón, 1 u (75 g)</t>
  </si>
  <si>
    <t>EXQUISA</t>
  </si>
  <si>
    <t>Postre de queso fresco de vainilla, 60 g</t>
  </si>
  <si>
    <t>Postre de queso fresco de fresa 0’2% MG, 60 g</t>
  </si>
  <si>
    <t>Postre de queso fresco melocotón maracuyá 0’2% mg, 60g</t>
  </si>
  <si>
    <t>Especialidad de Quark desnatado, 60 g</t>
  </si>
  <si>
    <t>Petit sabor fresa, 1 u (60 g)</t>
  </si>
  <si>
    <t>Petit natural azucarado,1 u (60 g)</t>
  </si>
  <si>
    <t>Petit Milkybar, 1 u (60 g)</t>
  </si>
  <si>
    <t>Petit natural azucarado, 1 u (60 g)</t>
  </si>
  <si>
    <t>NÚMERO DE PUNTOS DIARIOS A GASTAR</t>
  </si>
  <si>
    <t>MUJER</t>
  </si>
  <si>
    <t>HOMBRE</t>
  </si>
  <si>
    <t>Ahora vamos a calcular cual debería ser tu peso, según el IMC que quieras alcanzar.</t>
  </si>
  <si>
    <t>Introduce aquí el IMC deseado</t>
  </si>
  <si>
    <t>Tomate aperitivo</t>
  </si>
  <si>
    <t>Tomate cocktail</t>
  </si>
  <si>
    <t>Harina superior de trigo con levadura, 2 Cd</t>
  </si>
  <si>
    <t>Harina superior para pizza, 20 gr</t>
  </si>
  <si>
    <t>Bizcochona integral, 20 gr</t>
  </si>
  <si>
    <t>Bizcochona, 20 gr</t>
  </si>
  <si>
    <t>Preparado para hacer churros, 30 gr (PF)</t>
  </si>
  <si>
    <t>Preparado para hacer magdalenas, 1 u (PF)</t>
  </si>
  <si>
    <t>Preparado para hacer pan casero, 1 u (PF)</t>
  </si>
  <si>
    <t>Preparado para hacer crépes, 1 u (PF)</t>
  </si>
  <si>
    <t>Preparado para hacer tortitas (pancekes) 1 u (PF)</t>
  </si>
  <si>
    <t>1.5</t>
  </si>
  <si>
    <t>*Harina extra, 1 ct</t>
  </si>
  <si>
    <t>*Harina de freir, 1 ct</t>
  </si>
  <si>
    <t>*Harina de trigo, 1 ct</t>
  </si>
  <si>
    <t>NOMEN</t>
  </si>
  <si>
    <t>*Harina para freir, 1 ct</t>
  </si>
  <si>
    <t>RIERA MARSÁ</t>
  </si>
  <si>
    <t>*Rebocina, harina de trigo, 1 ct</t>
  </si>
  <si>
    <t>Rebocina, harina de trigo, 2 Cd</t>
  </si>
  <si>
    <t>HIERBAS AROMÁTICAS</t>
  </si>
  <si>
    <t>Albahaca</t>
  </si>
  <si>
    <t>Cebolla</t>
  </si>
  <si>
    <t>Comino entero</t>
  </si>
  <si>
    <t>Comino molido</t>
  </si>
  <si>
    <t>Estragón</t>
  </si>
  <si>
    <t>Hierbabuena</t>
  </si>
  <si>
    <t>Jengibre</t>
  </si>
  <si>
    <t>Orégano</t>
  </si>
  <si>
    <t>Perejil</t>
  </si>
  <si>
    <t>Romero</t>
  </si>
  <si>
    <t>Tomillo</t>
  </si>
  <si>
    <t>PLAMESUR</t>
  </si>
  <si>
    <t>Ramilletes de hierbas aromáticas especial pasta, pescados, carne</t>
  </si>
  <si>
    <t>TALLO VERDE</t>
  </si>
  <si>
    <t>Leche de cabra President semidesnatada, 200 ml</t>
  </si>
  <si>
    <t>Leche merengada Puleva, 1 vaso, (200 ml)</t>
  </si>
  <si>
    <t>Puleva batido de cacao light, 200 ml</t>
  </si>
  <si>
    <t>Puleva batido de cacao normal, 1 vaso (200 ml)</t>
  </si>
  <si>
    <t>Puleva batido de fresa, 200 ml</t>
  </si>
  <si>
    <t>Puleva batido de vainilla, 200 ml</t>
  </si>
  <si>
    <t>Puleva calcio leche desnatada, 200 ml</t>
  </si>
  <si>
    <t>Puleva calcio leche entera, 200 ml</t>
  </si>
  <si>
    <t>Puleva calcio leche semidesnatada, 200 ml</t>
  </si>
  <si>
    <t>Puleva Omega 3, 200 ml</t>
  </si>
  <si>
    <t>Ram energía y crecimiento con calcio, 200 ml</t>
  </si>
  <si>
    <t>Ram calcio normal, 200 ml</t>
  </si>
  <si>
    <t>Ram calcio semidesnadado, 200 ml</t>
  </si>
  <si>
    <t>Ram calcio desnatado, 200 ml</t>
  </si>
  <si>
    <t>Leche fresca pasteurizada, 200 ml</t>
  </si>
  <si>
    <t>LECHE EN POLVO - LECHE CONDENSADA</t>
  </si>
  <si>
    <t>La Lechera, leche entera en polvo, 2 Cd (20 gr)</t>
  </si>
  <si>
    <t>Sveltesse, Calcio plus leche desnatada en polvo, 2 Cd (20 gr)</t>
  </si>
  <si>
    <t>Ideal, Leche evaporada, 2 Cd</t>
  </si>
  <si>
    <t>La Lechera, Leche condensada, 1 Cd (15 gr)</t>
  </si>
  <si>
    <t>Leche condensada, 1 Cd (15 gr)</t>
  </si>
  <si>
    <t>PRODUCTO LÁCTEO SIN FRIO</t>
  </si>
  <si>
    <t>Cremoso con cereza, 1 u (125 gr)</t>
  </si>
  <si>
    <t>Desnatado efecto bifidus con 4 cereales, 1 u (135 gr)</t>
  </si>
  <si>
    <t>Desnatado efecto bifidus con manzana y frutos secos, 1 u (125 gr)</t>
  </si>
  <si>
    <t>Desnatado efecto bifidus natura, 1 u (125 gr)</t>
  </si>
  <si>
    <t>Natural desnatado, 1 u (125 gr)</t>
  </si>
  <si>
    <t>Pascual con fresa desnatado, 1 u (125 gr)</t>
  </si>
  <si>
    <t>Pascual con manzana desnatado, 1 u (125 gr)</t>
  </si>
  <si>
    <t>Pascual con melocotón desnatado, 1 u (125 gr)</t>
  </si>
  <si>
    <t>Pascual con piña desnatado, 1 u (125 gr)</t>
  </si>
  <si>
    <t>Pascual con fruta y fibra, 1 u (125 gr)</t>
  </si>
  <si>
    <t>Pascual con frutas del bosque, 1 u (125 gr)</t>
  </si>
  <si>
    <t>P.M.I.</t>
  </si>
  <si>
    <t>PMI con mandarina, 1 u (125 gr)</t>
  </si>
  <si>
    <t>PMI con piña, 1 u (125 gr)</t>
  </si>
  <si>
    <t>PMI con fresa, 1 u (125 gr)</t>
  </si>
  <si>
    <t>PMI sabor fresa, 1 u (125 gr)</t>
  </si>
  <si>
    <t>PMI sabor plátano, 1 u (125 gr)</t>
  </si>
  <si>
    <t>PMI sabor Macedonia, 1 u (125 gr)</t>
  </si>
  <si>
    <t>PMI sabor piña, 1 u (125 gr)</t>
  </si>
  <si>
    <t>PMI sabor limón, 1 u (125 gr)</t>
  </si>
  <si>
    <t>YOGURTS</t>
  </si>
  <si>
    <t>DANONE</t>
  </si>
  <si>
    <t>Yogurt natural , 1 u (125 gr)</t>
  </si>
  <si>
    <t>Yogurt natural azucarado, 1 u (125 gr)</t>
  </si>
  <si>
    <t>Yogurt enriquecido natural, 1 u (140 gr)</t>
  </si>
  <si>
    <t>Yogurt enriquecido natural azucarado, 1 u (140 gr)</t>
  </si>
  <si>
    <t>Yogurt enriquecido de sabores, 1 u (40 gr)</t>
  </si>
  <si>
    <t>Yogurt enriquecido con frutas, 1 u (140 gr)</t>
  </si>
  <si>
    <t>La selección Danone con frutas, 1 u (125 gr)</t>
  </si>
  <si>
    <t>La selección Danone con fresas tempranas, 1 u (125 gr)</t>
  </si>
  <si>
    <t>La selección Danone con melocotón de viña, 1 u (125 gr)</t>
  </si>
  <si>
    <t>La selección Danone con frambuesas y moras del bosque, 1 u (125 gr)</t>
  </si>
  <si>
    <t>La selección Danone con uva del mediterráneo, 1 u (125 gr)</t>
  </si>
  <si>
    <t>La selección Danone con piña del pacífico, 1 u (125 gr)</t>
  </si>
  <si>
    <t>La selección Danone con cereal-avena y nueces, 1 u (125 gr)</t>
  </si>
  <si>
    <t>Yogurt natural griego, 1 u (125 gr)</t>
  </si>
  <si>
    <t>Vitalinea desnatado natural , 1 u (125 gr)</t>
  </si>
  <si>
    <t>Vitalinea desnatado natural edulcorado, 1 u (125 gr)</t>
  </si>
  <si>
    <t>Vitalinea desnatado cremoso natural, 1 u (125 gr)</t>
  </si>
  <si>
    <t>Vitalinea desnatado cremoso fresa, limón, 1 u (125 gr)</t>
  </si>
  <si>
    <t xml:space="preserve">Vitalinea desnatado con frutas, 1 u (125 gr) </t>
  </si>
  <si>
    <t>Vitalinea desnatado trozos melocotón, 1 u (125 gr)</t>
  </si>
  <si>
    <t>Vitalinea desnatado trozos piña, 1 u (125 gr)</t>
  </si>
  <si>
    <t>Vitalinea desnatado trozos manzana, 1 u (125 gr)</t>
  </si>
  <si>
    <t>Vitalinea desnatado trozos naranja, 1 u (125 gr)</t>
  </si>
  <si>
    <t>Vitalinea desnatado  con cereales, 1 u (125 gr)</t>
  </si>
  <si>
    <t>La crema del yogurt natural azucarada, 1 u (125 gr)</t>
  </si>
  <si>
    <t>La crema del yogurt con frutas, 1 u (125 gr)</t>
  </si>
  <si>
    <t>La crema del yogurt de vainilla, 1 u (125 gr)</t>
  </si>
  <si>
    <t>Yogurt con cereales “CEREALIA” , 1 u (125 gr)</t>
  </si>
  <si>
    <t>Dan’up natural azucarado, 200 ml</t>
  </si>
  <si>
    <t>Dan’up con pulpa de frutas, 200 ml</t>
  </si>
  <si>
    <t>Dan’up con pulpa de fresas y plátano, 200 ml</t>
  </si>
  <si>
    <t>Dan’up con pulpa de piña y coco, 200 ml</t>
  </si>
  <si>
    <t>Dan’up cereales molidos, 200 ml</t>
  </si>
  <si>
    <t>Bio natural, 1 u (125 gr)</t>
  </si>
  <si>
    <t>Bio desnatado natural, 1 u (125 gr)</t>
  </si>
  <si>
    <t>Bio con frutas del bosque, 1 u (125 gr)</t>
  </si>
  <si>
    <t>Bio cereales con fresas, 1 u (125 gr)</t>
  </si>
  <si>
    <t>Bio manzana con frutos secos, 1 u (125 gr)</t>
  </si>
  <si>
    <t>Bio con muesli, 1 u (125 gr)</t>
  </si>
  <si>
    <t>Bio con ciruelas, 1 u (125 gr)</t>
  </si>
  <si>
    <t>Bio con fresas, 1 u (125 gr)</t>
  </si>
  <si>
    <t>Bio con coco, 1 u (125 gr)</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</si>
</sst>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0\ &quot;pta&quot;;\-#,##0\ &quot;pta&quot;"/>
    <numFmt numFmtId="179" formatCode="#,##0\ &quot;pta&quot;;[Red]\-#,##0\ &quot;pta&quot;"/>
    <numFmt numFmtId="180" formatCode="#,##0.00\ &quot;pta&quot;;\-#,##0.00\ &quot;pta&quot;"/>
    <numFmt numFmtId="181" formatCode="#,##0.00\ &quot;pta&quot;;[Red]\-#,##0.00\ &quot;pta&quot;"/>
    <numFmt numFmtId="182" formatCode="_-* #,##0\ &quot;pta&quot;_-;\-* #,##0\ &quot;pta&quot;_-;_-* &quot;-&quot;\ &quot;pta&quot;_-;_-@_-"/>
    <numFmt numFmtId="183" formatCode="_-* #,##0\ _p_t_a_-;\-* #,##0\ _p_t_a_-;_-* &quot;-&quot;\ _p_t_a_-;_-@_-"/>
    <numFmt numFmtId="184" formatCode="_-* #,##0.00\ &quot;pta&quot;_-;\-* #,##0.00\ &quot;pta&quot;_-;_-* &quot;-&quot;??\ &quot;pta&quot;_-;_-@_-"/>
    <numFmt numFmtId="185" formatCode="_-* #,##0.00\ _p_t_a_-;\-* #,##0.00\ _p_t_a_-;_-* &quot;-&quot;??\ _p_t_a_-;_-@_-"/>
    <numFmt numFmtId="186" formatCode="#,##0\ &quot;Pts&quot;;\-#,##0\ &quot;Pts&quot;"/>
    <numFmt numFmtId="187" formatCode="#,##0\ &quot;Pts&quot;;[Red]\-#,##0\ &quot;Pts&quot;"/>
    <numFmt numFmtId="188" formatCode="#,##0.00\ &quot;Pts&quot;;\-#,##0.00\ &quot;Pts&quot;"/>
    <numFmt numFmtId="189" formatCode="#,##0.00\ &quot;Pts&quot;;[Red]\-#,##0.00\ &quot;Pts&quot;"/>
    <numFmt numFmtId="190" formatCode="_-* #,##0\ &quot;Pts&quot;_-;\-* #,##0\ &quot;Pts&quot;_-;_-* &quot;-&quot;\ &quot;Pts&quot;_-;_-@_-"/>
    <numFmt numFmtId="191" formatCode="_-* #,##0\ _P_t_s_-;\-* #,##0\ _P_t_s_-;_-* &quot;-&quot;\ _P_t_s_-;_-@_-"/>
    <numFmt numFmtId="192" formatCode="_-* #,##0.00\ &quot;Pts&quot;_-;\-* #,##0.00\ &quot;Pts&quot;_-;_-* &quot;-&quot;??\ &quot;Pts&quot;_-;_-@_-"/>
    <numFmt numFmtId="193" formatCode="_-* #,##0.00\ _P_t_s_-;\-* #,##0.00\ _P_t_s_-;_-* &quot;-&quot;??\ _P_t_s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mm/dd/yy"/>
    <numFmt numFmtId="203" formatCode="0.0"/>
    <numFmt numFmtId="204" formatCode="dd\-mm\-yy"/>
    <numFmt numFmtId="205" formatCode="&quot;Yes&quot;;&quot;Yes&quot;;&quot;No&quot;"/>
    <numFmt numFmtId="206" formatCode="&quot;True&quot;;&quot;True&quot;;&quot;False&quot;"/>
    <numFmt numFmtId="207" formatCode="&quot;On&quot;;&quot;On&quot;;&quot;Off&quot;"/>
    <numFmt numFmtId="208" formatCode="[$€-2]\ #,##0.00_);[Red]\([$€-2]\ #,##0.00\)"/>
    <numFmt numFmtId="209" formatCode="&quot;Sí&quot;;&quot;Sí&quot;;&quot;No&quot;"/>
    <numFmt numFmtId="210" formatCode="&quot;Verdadero&quot;;&quot;Verdadero&quot;;&quot;Falso&quot;"/>
    <numFmt numFmtId="211" formatCode="&quot;Activado&quot;;&quot;Activado&quot;;&quot;Desactivado&quot;"/>
    <numFmt numFmtId="212" formatCode="[$-C0A]dddd\,\ dd&quot; de &quot;mmmm&quot; de &quot;yyyy"/>
    <numFmt numFmtId="213" formatCode="0.000"/>
  </numFmts>
  <fonts count="53">
    <font>
      <sz val="10"/>
      <name val="Arial"/>
      <family val="0"/>
    </font>
    <font>
      <b/>
      <sz val="10"/>
      <name val="Arial"/>
      <family val="2"/>
    </font>
    <font>
      <sz val="8"/>
      <name val="Arial"/>
      <family val="2"/>
    </font>
    <font>
      <b/>
      <sz val="12"/>
      <name val="Arial"/>
      <family val="2"/>
    </font>
    <font>
      <b/>
      <sz val="8"/>
      <name val="Arial"/>
      <family val="2"/>
    </font>
    <font>
      <sz val="10"/>
      <name val="Times New Roman"/>
      <family val="1"/>
    </font>
    <font>
      <b/>
      <sz val="10"/>
      <name val="Times New Roman"/>
      <family val="1"/>
    </font>
    <font>
      <b/>
      <sz val="9"/>
      <name val="Times New Roman"/>
      <family val="1"/>
    </font>
    <font>
      <sz val="9"/>
      <name val="Times New Roman"/>
      <family val="1"/>
    </font>
    <font>
      <b/>
      <sz val="14"/>
      <name val="Times New Roman"/>
      <family val="1"/>
    </font>
    <font>
      <b/>
      <sz val="12"/>
      <name val="Times New Roman"/>
      <family val="1"/>
    </font>
    <font>
      <sz val="12"/>
      <name val="Times New Roman"/>
      <family val="1"/>
    </font>
    <font>
      <u val="single"/>
      <sz val="12"/>
      <name val="Times New Roman"/>
      <family val="1"/>
    </font>
    <font>
      <sz val="7"/>
      <name val="Times New Roman"/>
      <family val="1"/>
    </font>
    <font>
      <b/>
      <sz val="10"/>
      <name val="Comic Sans MS"/>
      <family val="4"/>
    </font>
    <font>
      <sz val="10"/>
      <name val="Comic Sans MS"/>
      <family val="4"/>
    </font>
    <font>
      <sz val="10"/>
      <color indexed="8"/>
      <name val="Comic Sans MS"/>
      <family val="4"/>
    </font>
    <font>
      <u val="single"/>
      <sz val="10"/>
      <color indexed="12"/>
      <name val="Arial"/>
      <family val="0"/>
    </font>
    <font>
      <u val="single"/>
      <sz val="10"/>
      <color indexed="36"/>
      <name val="Arial"/>
      <family val="0"/>
    </font>
    <font>
      <b/>
      <u val="single"/>
      <sz val="12"/>
      <name val="Times New Roman"/>
      <family val="1"/>
    </font>
    <font>
      <sz val="12"/>
      <name val="Arial Narrow"/>
      <family val="2"/>
    </font>
    <font>
      <b/>
      <sz val="16"/>
      <color indexed="10"/>
      <name val="Arial Narrow"/>
      <family val="2"/>
    </font>
    <font>
      <i/>
      <sz val="12"/>
      <name val="Arial Narrow"/>
      <family val="2"/>
    </font>
    <font>
      <sz val="12"/>
      <color indexed="10"/>
      <name val="Arial Narrow"/>
      <family val="2"/>
    </font>
    <font>
      <b/>
      <sz val="16"/>
      <name val="Arial Narrow"/>
      <family val="2"/>
    </font>
    <font>
      <sz val="10"/>
      <name val="Arial Narrow"/>
      <family val="2"/>
    </font>
    <font>
      <sz val="14"/>
      <name val="Arial Narrow"/>
      <family val="2"/>
    </font>
    <font>
      <b/>
      <sz val="12"/>
      <color indexed="10"/>
      <name val="Arial Narrow"/>
      <family val="2"/>
    </font>
    <font>
      <b/>
      <u val="single"/>
      <sz val="20"/>
      <name val="Arial"/>
      <family val="2"/>
    </font>
    <font>
      <sz val="12"/>
      <name val="Arial"/>
      <family val="2"/>
    </font>
    <font>
      <b/>
      <u val="single"/>
      <sz val="22"/>
      <name val="Arial"/>
      <family val="2"/>
    </font>
    <font>
      <sz val="12"/>
      <color indexed="8"/>
      <name val="Arial"/>
      <family val="0"/>
    </font>
    <font>
      <sz val="11"/>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b/>
      <sz val="12"/>
      <color indexed="8"/>
      <name val="Arial"/>
      <family val="0"/>
    </font>
    <font>
      <b/>
      <sz val="16.25"/>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style="thin"/>
      <top style="medium"/>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color indexed="63"/>
      </left>
      <right style="thin"/>
      <top style="thin"/>
      <bottom style="thin"/>
    </border>
    <border>
      <left style="thin"/>
      <right style="medium"/>
      <top>
        <color indexed="63"/>
      </top>
      <bottom>
        <color indexed="63"/>
      </bottom>
    </border>
    <border>
      <left style="thin"/>
      <right style="medium"/>
      <top>
        <color indexed="63"/>
      </top>
      <bottom style="medium"/>
    </border>
    <border>
      <left style="thin"/>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7" fillId="4" borderId="0" applyNumberFormat="0" applyBorder="0" applyAlignment="0" applyProtection="0"/>
    <xf numFmtId="0" fontId="42" fillId="16" borderId="1" applyNumberFormat="0" applyAlignment="0" applyProtection="0"/>
    <xf numFmtId="0" fontId="44" fillId="17" borderId="2" applyNumberFormat="0" applyAlignment="0" applyProtection="0"/>
    <xf numFmtId="0" fontId="43" fillId="0" borderId="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21" borderId="0" applyNumberFormat="0" applyBorder="0" applyAlignment="0" applyProtection="0"/>
    <xf numFmtId="0" fontId="40" fillId="7" borderId="1" applyNumberFormat="0" applyAlignment="0" applyProtection="0"/>
    <xf numFmtId="44"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38" fillId="3" borderId="0" applyNumberFormat="0" applyBorder="0" applyAlignment="0" applyProtection="0"/>
    <xf numFmtId="0" fontId="39"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41"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230">
    <xf numFmtId="0" fontId="0" fillId="0" borderId="0" xfId="0" applyAlignment="1">
      <alignment/>
    </xf>
    <xf numFmtId="0" fontId="0" fillId="4" borderId="10" xfId="0" applyFill="1" applyBorder="1" applyAlignment="1">
      <alignment/>
    </xf>
    <xf numFmtId="0" fontId="0" fillId="4" borderId="11" xfId="0" applyFill="1" applyBorder="1" applyAlignment="1">
      <alignment/>
    </xf>
    <xf numFmtId="0" fontId="0" fillId="4" borderId="12" xfId="0" applyFill="1" applyBorder="1" applyAlignment="1">
      <alignment/>
    </xf>
    <xf numFmtId="0" fontId="0" fillId="0" borderId="0" xfId="0" applyFill="1" applyAlignment="1">
      <alignment/>
    </xf>
    <xf numFmtId="0" fontId="0" fillId="4" borderId="13" xfId="0" applyFill="1" applyBorder="1" applyAlignment="1">
      <alignment/>
    </xf>
    <xf numFmtId="0" fontId="0" fillId="4" borderId="0" xfId="0" applyFill="1" applyBorder="1" applyAlignment="1">
      <alignment/>
    </xf>
    <xf numFmtId="0" fontId="1" fillId="4" borderId="0" xfId="0" applyFont="1" applyFill="1" applyBorder="1" applyAlignment="1">
      <alignment/>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3" fillId="4" borderId="10" xfId="0" applyFont="1" applyFill="1" applyBorder="1" applyAlignment="1" applyProtection="1">
      <alignment/>
      <protection/>
    </xf>
    <xf numFmtId="0" fontId="0" fillId="4" borderId="11" xfId="0" applyFill="1" applyBorder="1" applyAlignment="1" applyProtection="1">
      <alignment horizontal="center"/>
      <protection/>
    </xf>
    <xf numFmtId="0" fontId="0" fillId="4" borderId="11" xfId="0" applyFill="1" applyBorder="1" applyAlignment="1" applyProtection="1">
      <alignment/>
      <protection/>
    </xf>
    <xf numFmtId="0" fontId="0" fillId="4" borderId="12" xfId="0" applyFill="1" applyBorder="1" applyAlignment="1" applyProtection="1">
      <alignment/>
      <protection/>
    </xf>
    <xf numFmtId="0" fontId="2" fillId="4" borderId="13" xfId="0" applyFont="1" applyFill="1" applyBorder="1" applyAlignment="1" applyProtection="1">
      <alignment horizontal="right"/>
      <protection/>
    </xf>
    <xf numFmtId="0" fontId="0" fillId="0" borderId="18" xfId="0" applyFill="1" applyBorder="1" applyAlignment="1" applyProtection="1">
      <alignment/>
      <protection locked="0"/>
    </xf>
    <xf numFmtId="0" fontId="0" fillId="4" borderId="0" xfId="0" applyFill="1" applyBorder="1" applyAlignment="1" applyProtection="1">
      <alignment horizontal="center"/>
      <protection/>
    </xf>
    <xf numFmtId="0" fontId="0" fillId="4" borderId="0" xfId="0" applyFill="1" applyBorder="1" applyAlignment="1" applyProtection="1">
      <alignment/>
      <protection/>
    </xf>
    <xf numFmtId="0" fontId="0" fillId="4" borderId="14" xfId="0" applyFill="1" applyBorder="1" applyAlignment="1" applyProtection="1">
      <alignment/>
      <protection/>
    </xf>
    <xf numFmtId="0" fontId="2" fillId="4" borderId="0" xfId="0" applyFont="1" applyFill="1" applyBorder="1" applyAlignment="1" applyProtection="1">
      <alignment horizontal="right"/>
      <protection/>
    </xf>
    <xf numFmtId="203" fontId="0" fillId="4" borderId="18" xfId="0" applyNumberFormat="1" applyFill="1" applyBorder="1" applyAlignment="1" applyProtection="1">
      <alignment/>
      <protection/>
    </xf>
    <xf numFmtId="203" fontId="0" fillId="4" borderId="19" xfId="0" applyNumberFormat="1" applyFill="1" applyBorder="1" applyAlignment="1" applyProtection="1">
      <alignment/>
      <protection/>
    </xf>
    <xf numFmtId="203" fontId="0" fillId="4" borderId="18" xfId="0" applyNumberFormat="1" applyFill="1" applyBorder="1" applyAlignment="1" applyProtection="1">
      <alignment/>
      <protection/>
    </xf>
    <xf numFmtId="203" fontId="0" fillId="4" borderId="19" xfId="0" applyNumberFormat="1" applyFill="1" applyBorder="1" applyAlignment="1" applyProtection="1">
      <alignment/>
      <protection/>
    </xf>
    <xf numFmtId="0" fontId="1" fillId="4" borderId="13" xfId="0" applyFont="1" applyFill="1" applyBorder="1" applyAlignment="1" applyProtection="1">
      <alignment/>
      <protection/>
    </xf>
    <xf numFmtId="0" fontId="4" fillId="4" borderId="0" xfId="0" applyFont="1" applyFill="1" applyBorder="1" applyAlignment="1" applyProtection="1">
      <alignment horizontal="center" wrapText="1"/>
      <protection/>
    </xf>
    <xf numFmtId="0" fontId="4" fillId="4" borderId="14" xfId="0" applyFont="1" applyFill="1" applyBorder="1" applyAlignment="1" applyProtection="1">
      <alignment horizontal="center" wrapText="1"/>
      <protection/>
    </xf>
    <xf numFmtId="0" fontId="0" fillId="4" borderId="0" xfId="0" applyFont="1" applyFill="1" applyBorder="1" applyAlignment="1" applyProtection="1">
      <alignment/>
      <protection/>
    </xf>
    <xf numFmtId="203" fontId="0" fillId="4" borderId="0" xfId="0" applyNumberFormat="1" applyFont="1" applyFill="1" applyBorder="1" applyAlignment="1" applyProtection="1">
      <alignment/>
      <protection/>
    </xf>
    <xf numFmtId="203" fontId="0" fillId="4" borderId="14" xfId="0" applyNumberFormat="1" applyFont="1" applyFill="1" applyBorder="1" applyAlignment="1" applyProtection="1">
      <alignment/>
      <protection/>
    </xf>
    <xf numFmtId="0" fontId="0" fillId="4" borderId="0" xfId="0" applyFont="1" applyFill="1" applyBorder="1" applyAlignment="1" applyProtection="1">
      <alignment horizontal="center"/>
      <protection/>
    </xf>
    <xf numFmtId="0" fontId="0" fillId="4" borderId="15" xfId="0" applyFont="1" applyFill="1" applyBorder="1" applyAlignment="1" applyProtection="1">
      <alignment/>
      <protection/>
    </xf>
    <xf numFmtId="0" fontId="0" fillId="4" borderId="16" xfId="0" applyFont="1" applyFill="1" applyBorder="1" applyAlignment="1" applyProtection="1">
      <alignment/>
      <protection/>
    </xf>
    <xf numFmtId="0" fontId="0" fillId="4" borderId="17" xfId="0" applyFont="1" applyFill="1" applyBorder="1" applyAlignment="1" applyProtection="1">
      <alignment/>
      <protection/>
    </xf>
    <xf numFmtId="1" fontId="0" fillId="4" borderId="18" xfId="0" applyNumberFormat="1" applyFill="1" applyBorder="1" applyAlignment="1" applyProtection="1">
      <alignment/>
      <protection/>
    </xf>
    <xf numFmtId="0" fontId="2" fillId="4" borderId="11" xfId="0" applyFont="1" applyFill="1" applyBorder="1" applyAlignment="1">
      <alignment textRotation="90"/>
    </xf>
    <xf numFmtId="0" fontId="0" fillId="4" borderId="0" xfId="0" applyFill="1" applyBorder="1" applyAlignment="1">
      <alignment/>
    </xf>
    <xf numFmtId="0" fontId="1" fillId="4" borderId="0" xfId="0" applyFont="1" applyFill="1" applyBorder="1" applyAlignment="1">
      <alignment horizontal="left"/>
    </xf>
    <xf numFmtId="0" fontId="0" fillId="4" borderId="0" xfId="0" applyFill="1" applyBorder="1" applyAlignment="1">
      <alignment horizontal="center"/>
    </xf>
    <xf numFmtId="0" fontId="1" fillId="0" borderId="20" xfId="0" applyFont="1" applyFill="1" applyBorder="1" applyAlignment="1" applyProtection="1">
      <alignment horizontal="center" vertical="center"/>
      <protection locked="0"/>
    </xf>
    <xf numFmtId="0" fontId="1" fillId="4" borderId="20" xfId="0" applyFont="1" applyFill="1" applyBorder="1" applyAlignment="1">
      <alignment horizontal="center" vertical="center"/>
    </xf>
    <xf numFmtId="0" fontId="1" fillId="4" borderId="0" xfId="0" applyFont="1" applyFill="1" applyBorder="1" applyAlignment="1">
      <alignment horizontal="center" vertical="center"/>
    </xf>
    <xf numFmtId="0" fontId="0" fillId="4" borderId="0" xfId="0" applyFill="1" applyAlignment="1">
      <alignment/>
    </xf>
    <xf numFmtId="0" fontId="5" fillId="4" borderId="10" xfId="0" applyFont="1" applyFill="1" applyBorder="1" applyAlignment="1" applyProtection="1">
      <alignment/>
      <protection/>
    </xf>
    <xf numFmtId="0" fontId="5" fillId="4" borderId="11" xfId="0" applyFont="1" applyFill="1" applyBorder="1" applyAlignment="1" applyProtection="1">
      <alignment horizontal="left"/>
      <protection/>
    </xf>
    <xf numFmtId="0" fontId="5" fillId="4" borderId="11" xfId="0" applyFont="1" applyFill="1" applyBorder="1" applyAlignment="1" applyProtection="1">
      <alignment horizontal="center"/>
      <protection/>
    </xf>
    <xf numFmtId="0" fontId="5" fillId="4" borderId="12" xfId="0" applyFont="1" applyFill="1" applyBorder="1" applyAlignment="1" applyProtection="1">
      <alignment/>
      <protection/>
    </xf>
    <xf numFmtId="0" fontId="5" fillId="4" borderId="13" xfId="0" applyFont="1" applyFill="1" applyBorder="1" applyAlignment="1" applyProtection="1">
      <alignment/>
      <protection/>
    </xf>
    <xf numFmtId="0" fontId="6" fillId="4" borderId="0" xfId="0" applyFont="1" applyFill="1" applyBorder="1" applyAlignment="1" applyProtection="1">
      <alignment horizontal="left"/>
      <protection/>
    </xf>
    <xf numFmtId="0" fontId="5" fillId="4" borderId="0" xfId="0" applyFont="1" applyFill="1" applyBorder="1" applyAlignment="1" applyProtection="1">
      <alignment horizontal="left"/>
      <protection/>
    </xf>
    <xf numFmtId="0" fontId="5" fillId="4" borderId="0" xfId="0" applyFont="1" applyFill="1" applyBorder="1" applyAlignment="1" applyProtection="1">
      <alignment horizontal="center"/>
      <protection/>
    </xf>
    <xf numFmtId="0" fontId="5" fillId="4" borderId="14" xfId="0" applyFont="1" applyFill="1" applyBorder="1" applyAlignment="1" applyProtection="1">
      <alignment/>
      <protection/>
    </xf>
    <xf numFmtId="0" fontId="6" fillId="4" borderId="0" xfId="0" applyFont="1" applyFill="1" applyBorder="1" applyAlignment="1" applyProtection="1">
      <alignment horizontal="center"/>
      <protection/>
    </xf>
    <xf numFmtId="0" fontId="5" fillId="4" borderId="20" xfId="0" applyFont="1" applyFill="1" applyBorder="1" applyAlignment="1" applyProtection="1">
      <alignment horizontal="left" wrapText="1"/>
      <protection/>
    </xf>
    <xf numFmtId="0" fontId="5" fillId="0" borderId="20" xfId="0" applyFont="1" applyFill="1" applyBorder="1" applyAlignment="1" applyProtection="1">
      <alignment horizontal="center"/>
      <protection locked="0"/>
    </xf>
    <xf numFmtId="203" fontId="5" fillId="4" borderId="20" xfId="0" applyNumberFormat="1" applyFont="1" applyFill="1" applyBorder="1" applyAlignment="1">
      <alignment/>
    </xf>
    <xf numFmtId="203" fontId="0" fillId="4" borderId="0" xfId="0" applyNumberFormat="1" applyFill="1" applyAlignment="1">
      <alignment/>
    </xf>
    <xf numFmtId="0" fontId="5" fillId="4" borderId="0" xfId="0" applyFont="1" applyFill="1" applyBorder="1" applyAlignment="1" applyProtection="1">
      <alignment horizontal="left" wrapText="1"/>
      <protection/>
    </xf>
    <xf numFmtId="0" fontId="6" fillId="4" borderId="0" xfId="0" applyFont="1" applyFill="1" applyBorder="1" applyAlignment="1" applyProtection="1">
      <alignment horizontal="left" wrapText="1"/>
      <protection/>
    </xf>
    <xf numFmtId="0" fontId="5" fillId="4" borderId="15" xfId="0" applyFont="1" applyFill="1" applyBorder="1" applyAlignment="1" applyProtection="1">
      <alignment/>
      <protection/>
    </xf>
    <xf numFmtId="0" fontId="5" fillId="4" borderId="17" xfId="0" applyFont="1" applyFill="1" applyBorder="1" applyAlignment="1" applyProtection="1">
      <alignment/>
      <protection/>
    </xf>
    <xf numFmtId="0" fontId="0" fillId="4" borderId="0" xfId="0" applyFill="1" applyAlignment="1">
      <alignment/>
    </xf>
    <xf numFmtId="0" fontId="9" fillId="4" borderId="0" xfId="0" applyFont="1" applyFill="1" applyAlignment="1">
      <alignment wrapText="1"/>
    </xf>
    <xf numFmtId="0" fontId="10" fillId="4" borderId="0" xfId="0" applyFont="1" applyFill="1" applyAlignment="1">
      <alignment wrapText="1"/>
    </xf>
    <xf numFmtId="0" fontId="11" fillId="4" borderId="0" xfId="0" applyFont="1" applyFill="1" applyAlignment="1">
      <alignment wrapText="1"/>
    </xf>
    <xf numFmtId="0" fontId="12" fillId="4" borderId="0" xfId="0" applyFont="1" applyFill="1" applyAlignment="1">
      <alignment wrapText="1"/>
    </xf>
    <xf numFmtId="0" fontId="11" fillId="4" borderId="0" xfId="0" applyFont="1" applyFill="1" applyAlignment="1">
      <alignment horizontal="left" wrapText="1" indent="4"/>
    </xf>
    <xf numFmtId="0" fontId="2" fillId="4" borderId="0" xfId="0" applyFont="1" applyFill="1" applyBorder="1" applyAlignment="1">
      <alignment horizontal="right"/>
    </xf>
    <xf numFmtId="0" fontId="0" fillId="0" borderId="20" xfId="0" applyFill="1" applyBorder="1" applyAlignment="1" applyProtection="1">
      <alignment horizontal="center"/>
      <protection locked="0"/>
    </xf>
    <xf numFmtId="0" fontId="3" fillId="4" borderId="0" xfId="0" applyFont="1" applyFill="1" applyBorder="1" applyAlignment="1">
      <alignment/>
    </xf>
    <xf numFmtId="0" fontId="2" fillId="4" borderId="0" xfId="0" applyFont="1" applyFill="1" applyBorder="1" applyAlignment="1">
      <alignment horizontal="center"/>
    </xf>
    <xf numFmtId="203" fontId="0" fillId="4" borderId="20" xfId="0" applyNumberFormat="1" applyFill="1" applyBorder="1" applyAlignment="1">
      <alignment/>
    </xf>
    <xf numFmtId="1" fontId="0" fillId="4" borderId="20" xfId="0" applyNumberFormat="1" applyFill="1" applyBorder="1" applyAlignment="1">
      <alignment/>
    </xf>
    <xf numFmtId="0" fontId="1" fillId="4" borderId="0" xfId="0" applyFont="1" applyFill="1" applyBorder="1" applyAlignment="1">
      <alignment horizontal="right"/>
    </xf>
    <xf numFmtId="0" fontId="10" fillId="0" borderId="0" xfId="0" applyFont="1" applyFill="1" applyAlignment="1">
      <alignment wrapText="1"/>
    </xf>
    <xf numFmtId="0" fontId="0" fillId="0" borderId="0" xfId="0" applyAlignment="1">
      <alignment horizontal="left"/>
    </xf>
    <xf numFmtId="17" fontId="0" fillId="0" borderId="0" xfId="0" applyNumberFormat="1" applyAlignment="1">
      <alignment horizontal="left"/>
    </xf>
    <xf numFmtId="204" fontId="0" fillId="0" borderId="20" xfId="0" applyNumberFormat="1" applyFill="1" applyBorder="1" applyAlignment="1" applyProtection="1">
      <alignment horizontal="center"/>
      <protection locked="0"/>
    </xf>
    <xf numFmtId="0" fontId="0" fillId="0" borderId="0" xfId="0" applyFill="1" applyAlignment="1">
      <alignment wrapText="1"/>
    </xf>
    <xf numFmtId="0" fontId="0" fillId="0" borderId="0" xfId="0" applyFill="1" applyAlignment="1">
      <alignment vertical="top" wrapText="1"/>
    </xf>
    <xf numFmtId="0" fontId="0" fillId="0" borderId="0" xfId="0" applyAlignment="1">
      <alignment horizontal="center"/>
    </xf>
    <xf numFmtId="0" fontId="0" fillId="4" borderId="0" xfId="0" applyFill="1" applyBorder="1" applyAlignment="1" applyProtection="1">
      <alignment horizontal="center"/>
      <protection locked="0"/>
    </xf>
    <xf numFmtId="0" fontId="0" fillId="0" borderId="0" xfId="0" applyFont="1" applyBorder="1" applyAlignment="1" applyProtection="1">
      <alignment horizontal="left"/>
      <protection locked="0"/>
    </xf>
    <xf numFmtId="0" fontId="0" fillId="0" borderId="13" xfId="0" applyBorder="1" applyAlignment="1">
      <alignment/>
    </xf>
    <xf numFmtId="0" fontId="0" fillId="0" borderId="0" xfId="0" applyFont="1" applyAlignment="1" applyProtection="1">
      <alignment/>
      <protection locked="0"/>
    </xf>
    <xf numFmtId="49" fontId="0" fillId="4" borderId="0" xfId="0" applyNumberFormat="1" applyFont="1" applyFill="1" applyBorder="1" applyAlignment="1" applyProtection="1">
      <alignment horizontal="center"/>
      <protection/>
    </xf>
    <xf numFmtId="0" fontId="15" fillId="0" borderId="0" xfId="0" applyFont="1" applyAlignment="1">
      <alignment/>
    </xf>
    <xf numFmtId="0" fontId="15" fillId="0" borderId="0" xfId="0" applyFont="1" applyAlignment="1" applyProtection="1">
      <alignment horizontal="center"/>
      <protection locked="0"/>
    </xf>
    <xf numFmtId="203" fontId="15" fillId="4" borderId="0" xfId="0" applyNumberFormat="1" applyFont="1" applyFill="1" applyBorder="1" applyAlignment="1" applyProtection="1">
      <alignment/>
      <protection/>
    </xf>
    <xf numFmtId="0" fontId="15" fillId="0" borderId="0" xfId="0" applyFont="1" applyFill="1" applyBorder="1" applyAlignment="1" applyProtection="1">
      <alignment horizontal="center" wrapText="1"/>
      <protection locked="0"/>
    </xf>
    <xf numFmtId="0" fontId="15" fillId="0" borderId="0" xfId="0" applyFont="1" applyFill="1" applyBorder="1" applyAlignment="1" applyProtection="1">
      <alignment horizontal="center"/>
      <protection locked="0"/>
    </xf>
    <xf numFmtId="0" fontId="15" fillId="0" borderId="0" xfId="0" applyFont="1" applyAlignment="1">
      <alignment horizontal="center"/>
    </xf>
    <xf numFmtId="0" fontId="15" fillId="0" borderId="0" xfId="0" applyFont="1" applyFill="1" applyAlignment="1">
      <alignment horizontal="left" vertical="top" wrapText="1" indent="4"/>
    </xf>
    <xf numFmtId="0" fontId="15" fillId="0" borderId="0" xfId="0" applyFont="1" applyFill="1" applyAlignment="1">
      <alignment horizontal="center"/>
    </xf>
    <xf numFmtId="0" fontId="15" fillId="0" borderId="0" xfId="0" applyFont="1" applyBorder="1" applyAlignment="1" applyProtection="1">
      <alignment/>
      <protection locked="0"/>
    </xf>
    <xf numFmtId="0" fontId="15" fillId="0" borderId="13" xfId="0" applyFont="1" applyBorder="1" applyAlignment="1" applyProtection="1">
      <alignment/>
      <protection locked="0"/>
    </xf>
    <xf numFmtId="0" fontId="15" fillId="0" borderId="13" xfId="0" applyFont="1" applyFill="1" applyBorder="1" applyAlignment="1" applyProtection="1">
      <alignment wrapText="1"/>
      <protection locked="0"/>
    </xf>
    <xf numFmtId="0" fontId="15" fillId="0" borderId="0" xfId="0" applyFont="1" applyFill="1" applyAlignment="1">
      <alignment wrapText="1"/>
    </xf>
    <xf numFmtId="0" fontId="15" fillId="0" borderId="0" xfId="0" applyFont="1" applyAlignment="1">
      <alignment/>
    </xf>
    <xf numFmtId="0" fontId="16" fillId="0" borderId="0" xfId="0" applyFont="1" applyFill="1" applyAlignment="1">
      <alignment wrapText="1"/>
    </xf>
    <xf numFmtId="0" fontId="15" fillId="0" borderId="13" xfId="0" applyFont="1" applyBorder="1" applyAlignment="1">
      <alignment/>
    </xf>
    <xf numFmtId="0" fontId="15" fillId="0" borderId="0" xfId="0" applyFont="1" applyFill="1" applyBorder="1" applyAlignment="1" applyProtection="1">
      <alignment wrapText="1"/>
      <protection locked="0"/>
    </xf>
    <xf numFmtId="0" fontId="15" fillId="0" borderId="0" xfId="0" applyFont="1" applyBorder="1" applyAlignment="1">
      <alignment/>
    </xf>
    <xf numFmtId="0" fontId="0" fillId="0" borderId="0" xfId="0" applyAlignment="1">
      <alignment horizontal="right"/>
    </xf>
    <xf numFmtId="0" fontId="0" fillId="0" borderId="0" xfId="0" applyAlignment="1">
      <alignment/>
    </xf>
    <xf numFmtId="0" fontId="19" fillId="4" borderId="0" xfId="0" applyFont="1" applyFill="1" applyAlignment="1">
      <alignment wrapText="1"/>
    </xf>
    <xf numFmtId="0" fontId="1" fillId="0" borderId="0" xfId="0" applyFont="1" applyAlignment="1">
      <alignment horizontal="center"/>
    </xf>
    <xf numFmtId="0" fontId="1" fillId="0" borderId="0" xfId="0" applyFont="1" applyAlignment="1">
      <alignment horizontal="left"/>
    </xf>
    <xf numFmtId="0" fontId="15" fillId="0" borderId="0" xfId="0" applyFont="1" applyAlignment="1" applyProtection="1">
      <alignment/>
      <protection locked="0"/>
    </xf>
    <xf numFmtId="0" fontId="16" fillId="0" borderId="13" xfId="0" applyFont="1" applyFill="1" applyBorder="1" applyAlignment="1">
      <alignment wrapText="1"/>
    </xf>
    <xf numFmtId="0" fontId="14" fillId="4" borderId="13" xfId="0" applyFont="1" applyFill="1" applyBorder="1" applyAlignment="1">
      <alignment vertical="center"/>
    </xf>
    <xf numFmtId="0" fontId="14" fillId="4" borderId="0" xfId="0" applyFont="1" applyFill="1" applyBorder="1" applyAlignment="1">
      <alignment horizontal="center" vertical="center"/>
    </xf>
    <xf numFmtId="0" fontId="14" fillId="4" borderId="0" xfId="0" applyFont="1" applyFill="1" applyAlignment="1">
      <alignment horizontal="center" vertical="center" wrapText="1"/>
    </xf>
    <xf numFmtId="0" fontId="14" fillId="4" borderId="0" xfId="0" applyFont="1" applyFill="1" applyBorder="1" applyAlignment="1" applyProtection="1">
      <alignment horizontal="center" vertical="center" wrapText="1"/>
      <protection/>
    </xf>
    <xf numFmtId="0" fontId="14" fillId="24" borderId="0" xfId="0" applyFont="1" applyFill="1" applyBorder="1" applyAlignment="1" applyProtection="1">
      <alignment horizontal="center" vertical="center" wrapText="1"/>
      <protection/>
    </xf>
    <xf numFmtId="0" fontId="14" fillId="0" borderId="0" xfId="0" applyFont="1" applyAlignment="1">
      <alignment vertical="center"/>
    </xf>
    <xf numFmtId="0" fontId="0" fillId="0" borderId="20" xfId="0" applyFont="1" applyFill="1" applyBorder="1" applyAlignment="1" applyProtection="1">
      <alignment horizontal="center"/>
      <protection locked="0"/>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4" fillId="0" borderId="0" xfId="0" applyFont="1" applyAlignment="1">
      <alignment/>
    </xf>
    <xf numFmtId="0" fontId="23" fillId="0" borderId="0" xfId="0" applyFont="1" applyAlignment="1">
      <alignment/>
    </xf>
    <xf numFmtId="0" fontId="25" fillId="0" borderId="0" xfId="0" applyFont="1" applyAlignment="1">
      <alignment/>
    </xf>
    <xf numFmtId="0" fontId="26" fillId="0" borderId="0" xfId="0" applyFont="1" applyAlignment="1">
      <alignment/>
    </xf>
    <xf numFmtId="0" fontId="20" fillId="0" borderId="0" xfId="0" applyFont="1" applyAlignment="1">
      <alignment horizontal="right"/>
    </xf>
    <xf numFmtId="0" fontId="20" fillId="0" borderId="0" xfId="0" applyFont="1" applyAlignment="1">
      <alignment/>
    </xf>
    <xf numFmtId="2" fontId="20" fillId="0" borderId="0" xfId="0" applyNumberFormat="1" applyFont="1" applyAlignment="1">
      <alignment horizontal="right"/>
    </xf>
    <xf numFmtId="2" fontId="0" fillId="0" borderId="0" xfId="0" applyNumberFormat="1" applyAlignment="1">
      <alignment horizontal="right"/>
    </xf>
    <xf numFmtId="0" fontId="20" fillId="0" borderId="0" xfId="0" applyNumberFormat="1" applyFont="1" applyAlignment="1">
      <alignment horizontal="right"/>
    </xf>
    <xf numFmtId="0" fontId="27"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center"/>
    </xf>
    <xf numFmtId="0" fontId="1" fillId="24" borderId="21" xfId="0" applyFont="1" applyFill="1" applyBorder="1" applyAlignment="1">
      <alignment horizontal="center"/>
    </xf>
    <xf numFmtId="0" fontId="3" fillId="24" borderId="22" xfId="0" applyFont="1" applyFill="1" applyBorder="1" applyAlignment="1">
      <alignment horizontal="center"/>
    </xf>
    <xf numFmtId="0" fontId="0" fillId="24" borderId="23" xfId="0" applyFill="1" applyBorder="1" applyAlignment="1">
      <alignment/>
    </xf>
    <xf numFmtId="0" fontId="0" fillId="22" borderId="24" xfId="0" applyFill="1" applyBorder="1" applyAlignment="1">
      <alignment/>
    </xf>
    <xf numFmtId="0" fontId="0" fillId="22" borderId="0" xfId="0" applyFill="1" applyBorder="1" applyAlignment="1">
      <alignment/>
    </xf>
    <xf numFmtId="0" fontId="0" fillId="22" borderId="25" xfId="0" applyFill="1" applyBorder="1" applyAlignment="1">
      <alignment/>
    </xf>
    <xf numFmtId="0" fontId="3" fillId="22" borderId="24" xfId="0" applyFont="1" applyFill="1" applyBorder="1" applyAlignment="1">
      <alignment/>
    </xf>
    <xf numFmtId="0" fontId="3" fillId="22" borderId="25" xfId="0" applyFont="1" applyFill="1" applyBorder="1" applyAlignment="1">
      <alignment horizontal="center"/>
    </xf>
    <xf numFmtId="0" fontId="0" fillId="4" borderId="26" xfId="0" applyFill="1" applyBorder="1" applyAlignment="1">
      <alignment/>
    </xf>
    <xf numFmtId="0" fontId="0" fillId="4" borderId="27" xfId="0" applyFill="1" applyBorder="1" applyAlignment="1">
      <alignment/>
    </xf>
    <xf numFmtId="0" fontId="0" fillId="4" borderId="28" xfId="0" applyFill="1" applyBorder="1" applyAlignment="1">
      <alignment/>
    </xf>
    <xf numFmtId="0" fontId="0" fillId="4" borderId="24" xfId="0" applyFill="1" applyBorder="1" applyAlignment="1">
      <alignment/>
    </xf>
    <xf numFmtId="0" fontId="0" fillId="4" borderId="25" xfId="0" applyFill="1" applyBorder="1" applyAlignment="1">
      <alignment/>
    </xf>
    <xf numFmtId="0" fontId="28" fillId="4" borderId="0" xfId="0" applyFont="1" applyFill="1" applyBorder="1" applyAlignment="1">
      <alignment/>
    </xf>
    <xf numFmtId="0" fontId="0" fillId="4" borderId="0" xfId="0" applyFill="1" applyBorder="1" applyAlignment="1">
      <alignment horizontal="left"/>
    </xf>
    <xf numFmtId="0" fontId="0" fillId="4" borderId="29" xfId="0" applyFill="1" applyBorder="1" applyAlignment="1">
      <alignment/>
    </xf>
    <xf numFmtId="0" fontId="1" fillId="4" borderId="0" xfId="0" applyFont="1" applyFill="1" applyBorder="1" applyAlignment="1">
      <alignment/>
    </xf>
    <xf numFmtId="0" fontId="0" fillId="4" borderId="30" xfId="0" applyFill="1" applyBorder="1" applyAlignment="1">
      <alignment/>
    </xf>
    <xf numFmtId="0" fontId="0" fillId="4" borderId="31" xfId="0" applyFill="1" applyBorder="1" applyAlignment="1">
      <alignment/>
    </xf>
    <xf numFmtId="0" fontId="0" fillId="25" borderId="32" xfId="0" applyFill="1" applyBorder="1" applyAlignment="1">
      <alignment/>
    </xf>
    <xf numFmtId="0" fontId="0" fillId="25" borderId="33" xfId="0" applyFill="1" applyBorder="1" applyAlignment="1">
      <alignment/>
    </xf>
    <xf numFmtId="0" fontId="0" fillId="25" borderId="34" xfId="0" applyFill="1" applyBorder="1" applyAlignment="1">
      <alignment/>
    </xf>
    <xf numFmtId="0" fontId="0" fillId="25" borderId="35" xfId="0" applyFill="1" applyBorder="1" applyAlignment="1">
      <alignment/>
    </xf>
    <xf numFmtId="0" fontId="0" fillId="25" borderId="29" xfId="0" applyFill="1" applyBorder="1" applyAlignment="1">
      <alignment/>
    </xf>
    <xf numFmtId="0" fontId="0" fillId="25" borderId="36" xfId="0" applyFill="1" applyBorder="1" applyAlignment="1">
      <alignment/>
    </xf>
    <xf numFmtId="0" fontId="0" fillId="25" borderId="37" xfId="0" applyFill="1" applyBorder="1" applyAlignment="1">
      <alignment/>
    </xf>
    <xf numFmtId="0" fontId="0" fillId="25" borderId="24" xfId="0" applyFill="1" applyBorder="1" applyAlignment="1">
      <alignment/>
    </xf>
    <xf numFmtId="0" fontId="0" fillId="25" borderId="0" xfId="0" applyFill="1" applyBorder="1" applyAlignment="1">
      <alignment/>
    </xf>
    <xf numFmtId="0" fontId="0" fillId="25" borderId="25" xfId="0" applyFill="1" applyBorder="1" applyAlignment="1">
      <alignment/>
    </xf>
    <xf numFmtId="0" fontId="0" fillId="25" borderId="30" xfId="0" applyFont="1" applyFill="1" applyBorder="1" applyAlignment="1">
      <alignment horizontal="justify"/>
    </xf>
    <xf numFmtId="0" fontId="0" fillId="25" borderId="31" xfId="0" applyFill="1" applyBorder="1" applyAlignment="1">
      <alignment/>
    </xf>
    <xf numFmtId="0" fontId="1" fillId="24" borderId="26" xfId="0" applyFont="1" applyFill="1" applyBorder="1" applyAlignment="1">
      <alignment/>
    </xf>
    <xf numFmtId="0" fontId="0" fillId="24" borderId="27" xfId="0" applyFill="1" applyBorder="1" applyAlignment="1">
      <alignment/>
    </xf>
    <xf numFmtId="0" fontId="0" fillId="25" borderId="28" xfId="0" applyFill="1" applyBorder="1" applyAlignment="1">
      <alignment/>
    </xf>
    <xf numFmtId="0" fontId="1" fillId="24" borderId="24" xfId="0" applyFont="1" applyFill="1" applyBorder="1" applyAlignment="1">
      <alignment/>
    </xf>
    <xf numFmtId="0" fontId="0" fillId="24" borderId="0" xfId="0" applyFill="1" applyBorder="1" applyAlignment="1">
      <alignment/>
    </xf>
    <xf numFmtId="0" fontId="1" fillId="24" borderId="30" xfId="0" applyFont="1" applyFill="1" applyBorder="1" applyAlignment="1">
      <alignment/>
    </xf>
    <xf numFmtId="0" fontId="0" fillId="24" borderId="29" xfId="0" applyFill="1" applyBorder="1" applyAlignment="1">
      <alignment/>
    </xf>
    <xf numFmtId="0" fontId="1" fillId="4" borderId="0" xfId="0" applyFont="1" applyFill="1" applyAlignment="1">
      <alignment/>
    </xf>
    <xf numFmtId="0" fontId="29" fillId="4" borderId="0" xfId="0" applyFont="1" applyFill="1" applyAlignment="1">
      <alignment horizontal="justify"/>
    </xf>
    <xf numFmtId="0" fontId="0" fillId="4" borderId="0" xfId="0" applyFont="1" applyFill="1" applyAlignment="1">
      <alignment vertical="top"/>
    </xf>
    <xf numFmtId="0" fontId="0" fillId="4" borderId="24" xfId="0" applyFont="1" applyFill="1" applyBorder="1" applyAlignment="1">
      <alignment/>
    </xf>
    <xf numFmtId="0" fontId="0" fillId="4" borderId="0" xfId="0" applyFont="1" applyFill="1" applyAlignment="1">
      <alignment/>
    </xf>
    <xf numFmtId="0" fontId="30" fillId="4" borderId="0" xfId="0" applyFont="1" applyFill="1" applyAlignment="1">
      <alignment/>
    </xf>
    <xf numFmtId="0" fontId="1" fillId="24" borderId="27" xfId="0" applyFont="1" applyFill="1" applyBorder="1" applyAlignment="1">
      <alignment/>
    </xf>
    <xf numFmtId="0" fontId="1" fillId="24" borderId="28" xfId="0" applyFont="1" applyFill="1" applyBorder="1" applyAlignment="1">
      <alignment/>
    </xf>
    <xf numFmtId="0" fontId="2" fillId="4" borderId="0" xfId="0" applyFont="1" applyFill="1" applyBorder="1" applyAlignment="1">
      <alignment/>
    </xf>
    <xf numFmtId="14" fontId="2" fillId="4" borderId="0" xfId="0" applyNumberFormat="1" applyFont="1" applyFill="1" applyBorder="1" applyAlignment="1">
      <alignment horizontal="left"/>
    </xf>
    <xf numFmtId="0" fontId="2" fillId="4" borderId="0" xfId="0" applyFont="1" applyFill="1" applyBorder="1" applyAlignment="1">
      <alignment horizontal="left"/>
    </xf>
    <xf numFmtId="0" fontId="0" fillId="4" borderId="20" xfId="0" applyFill="1" applyBorder="1" applyAlignment="1">
      <alignment horizontal="right"/>
    </xf>
    <xf numFmtId="0" fontId="2" fillId="4" borderId="20" xfId="0" applyFont="1" applyFill="1" applyBorder="1" applyAlignment="1">
      <alignment horizontal="center"/>
    </xf>
    <xf numFmtId="1" fontId="0" fillId="0" borderId="20" xfId="0" applyNumberFormat="1" applyFill="1" applyBorder="1" applyAlignment="1" applyProtection="1">
      <alignment horizontal="center"/>
      <protection locked="0"/>
    </xf>
    <xf numFmtId="0" fontId="0" fillId="26" borderId="20" xfId="0" applyFill="1" applyBorder="1" applyAlignment="1" applyProtection="1">
      <alignment horizontal="center"/>
      <protection locked="0"/>
    </xf>
    <xf numFmtId="0" fontId="0" fillId="26" borderId="20" xfId="0" applyFill="1" applyBorder="1" applyAlignment="1" applyProtection="1">
      <alignment/>
      <protection locked="0"/>
    </xf>
    <xf numFmtId="0" fontId="2" fillId="4" borderId="0" xfId="0" applyFont="1" applyFill="1" applyBorder="1" applyAlignment="1">
      <alignment/>
    </xf>
    <xf numFmtId="0" fontId="0" fillId="4" borderId="20" xfId="0" applyFill="1" applyBorder="1" applyAlignment="1">
      <alignment/>
    </xf>
    <xf numFmtId="0" fontId="2" fillId="4" borderId="38" xfId="0" applyFont="1" applyFill="1" applyBorder="1" applyAlignment="1">
      <alignment horizontal="center"/>
    </xf>
    <xf numFmtId="203" fontId="0" fillId="4" borderId="38" xfId="0" applyNumberFormat="1" applyFill="1" applyBorder="1" applyAlignment="1">
      <alignment/>
    </xf>
    <xf numFmtId="2" fontId="0" fillId="26" borderId="0" xfId="0" applyNumberFormat="1" applyFill="1" applyBorder="1" applyAlignment="1">
      <alignment/>
    </xf>
    <xf numFmtId="2" fontId="0" fillId="25" borderId="31" xfId="0" applyNumberFormat="1" applyFill="1" applyBorder="1" applyAlignment="1">
      <alignment/>
    </xf>
    <xf numFmtId="2" fontId="0" fillId="26" borderId="20" xfId="0" applyNumberFormat="1" applyFill="1" applyBorder="1" applyAlignment="1">
      <alignment/>
    </xf>
    <xf numFmtId="0" fontId="0" fillId="24" borderId="30" xfId="0" applyFill="1" applyBorder="1" applyAlignment="1">
      <alignment/>
    </xf>
    <xf numFmtId="0" fontId="0" fillId="24" borderId="31" xfId="0" applyFill="1" applyBorder="1" applyAlignment="1">
      <alignment/>
    </xf>
    <xf numFmtId="0" fontId="1" fillId="25" borderId="39" xfId="0" applyFont="1" applyFill="1" applyBorder="1" applyAlignment="1">
      <alignment horizontal="center" vertical="center"/>
    </xf>
    <xf numFmtId="0" fontId="1" fillId="25" borderId="30" xfId="0" applyFont="1" applyFill="1" applyBorder="1" applyAlignment="1">
      <alignment horizontal="center" vertical="center"/>
    </xf>
    <xf numFmtId="0" fontId="1" fillId="25" borderId="24" xfId="0" applyFont="1" applyFill="1" applyBorder="1" applyAlignment="1">
      <alignment horizontal="center" vertical="center"/>
    </xf>
    <xf numFmtId="0" fontId="1" fillId="25" borderId="40" xfId="0" applyFont="1" applyFill="1" applyBorder="1" applyAlignment="1">
      <alignment horizontal="center" vertical="center"/>
    </xf>
    <xf numFmtId="0" fontId="1" fillId="22" borderId="21" xfId="0" applyFont="1" applyFill="1" applyBorder="1" applyAlignment="1">
      <alignment horizontal="center"/>
    </xf>
    <xf numFmtId="0" fontId="1" fillId="22" borderId="41" xfId="0" applyFont="1" applyFill="1" applyBorder="1" applyAlignment="1">
      <alignment horizontal="center"/>
    </xf>
    <xf numFmtId="0" fontId="0" fillId="25" borderId="20" xfId="0" applyFont="1" applyFill="1" applyBorder="1" applyAlignment="1" applyProtection="1">
      <alignment/>
      <protection locked="0"/>
    </xf>
    <xf numFmtId="0" fontId="0" fillId="25" borderId="20" xfId="0" applyFont="1" applyFill="1" applyBorder="1" applyAlignment="1" applyProtection="1">
      <alignment horizontal="center"/>
      <protection locked="0"/>
    </xf>
    <xf numFmtId="0" fontId="0" fillId="25" borderId="20" xfId="0" applyFont="1" applyFill="1" applyBorder="1" applyAlignment="1" applyProtection="1">
      <alignment horizontal="left" wrapText="1"/>
      <protection locked="0"/>
    </xf>
    <xf numFmtId="0" fontId="0" fillId="25" borderId="20" xfId="0" applyFont="1" applyFill="1" applyBorder="1" applyAlignment="1" applyProtection="1">
      <alignment horizontal="center" wrapText="1"/>
      <protection locked="0"/>
    </xf>
    <xf numFmtId="49" fontId="0" fillId="25" borderId="20" xfId="0" applyNumberFormat="1" applyFont="1" applyFill="1" applyBorder="1" applyAlignment="1" applyProtection="1">
      <alignment horizontal="center"/>
      <protection locked="0"/>
    </xf>
    <xf numFmtId="0" fontId="0" fillId="25" borderId="20" xfId="0" applyNumberFormat="1" applyFont="1" applyFill="1" applyBorder="1" applyAlignment="1" applyProtection="1">
      <alignment horizontal="center"/>
      <protection locked="0"/>
    </xf>
    <xf numFmtId="0" fontId="0" fillId="25" borderId="20" xfId="0" applyFill="1" applyBorder="1" applyAlignment="1">
      <alignment/>
    </xf>
    <xf numFmtId="0" fontId="0" fillId="25" borderId="20" xfId="0" applyFill="1" applyBorder="1" applyAlignment="1">
      <alignment horizontal="center"/>
    </xf>
    <xf numFmtId="0" fontId="15" fillId="25" borderId="20" xfId="0" applyFont="1" applyFill="1" applyBorder="1" applyAlignment="1" applyProtection="1">
      <alignment/>
      <protection locked="0"/>
    </xf>
    <xf numFmtId="0" fontId="1" fillId="24" borderId="26" xfId="0" applyFont="1" applyFill="1" applyBorder="1" applyAlignment="1">
      <alignment horizontal="center"/>
    </xf>
    <xf numFmtId="0" fontId="1" fillId="24" borderId="27" xfId="0" applyFont="1" applyFill="1" applyBorder="1" applyAlignment="1">
      <alignment horizontal="center"/>
    </xf>
    <xf numFmtId="0" fontId="1" fillId="24" borderId="28" xfId="0" applyFont="1" applyFill="1" applyBorder="1" applyAlignment="1">
      <alignment horizontal="center"/>
    </xf>
    <xf numFmtId="0" fontId="0" fillId="0" borderId="20" xfId="0" applyFill="1" applyBorder="1" applyAlignment="1" applyProtection="1">
      <alignment/>
      <protection locked="0"/>
    </xf>
    <xf numFmtId="0" fontId="2" fillId="4" borderId="11" xfId="0" applyFont="1" applyFill="1" applyBorder="1" applyAlignment="1">
      <alignment textRotation="90"/>
    </xf>
    <xf numFmtId="0" fontId="0" fillId="0" borderId="0" xfId="0" applyBorder="1" applyAlignment="1">
      <alignment/>
    </xf>
    <xf numFmtId="0" fontId="0" fillId="0" borderId="16" xfId="0" applyBorder="1" applyAlignment="1">
      <alignment/>
    </xf>
    <xf numFmtId="0" fontId="2" fillId="4" borderId="0" xfId="0" applyFont="1" applyFill="1" applyBorder="1" applyAlignment="1">
      <alignment textRotation="90"/>
    </xf>
    <xf numFmtId="0" fontId="2" fillId="4" borderId="16" xfId="0" applyFont="1" applyFill="1" applyBorder="1" applyAlignment="1">
      <alignment textRotation="90"/>
    </xf>
    <xf numFmtId="0" fontId="5" fillId="4" borderId="0" xfId="0" applyFont="1" applyFill="1" applyBorder="1" applyAlignment="1" applyProtection="1">
      <alignment horizontal="left" vertical="top" wrapText="1"/>
      <protection/>
    </xf>
    <xf numFmtId="0" fontId="5" fillId="4" borderId="0" xfId="0" applyFont="1" applyFill="1" applyBorder="1" applyAlignment="1" applyProtection="1">
      <alignment horizontal="left" vertical="top"/>
      <protection/>
    </xf>
    <xf numFmtId="0" fontId="5" fillId="4" borderId="16" xfId="0" applyFont="1" applyFill="1" applyBorder="1" applyAlignment="1" applyProtection="1">
      <alignment horizontal="left" vertical="top"/>
      <protection/>
    </xf>
    <xf numFmtId="0" fontId="7" fillId="4" borderId="11" xfId="0" applyFont="1" applyFill="1" applyBorder="1" applyAlignment="1">
      <alignment horizontal="left" vertical="top" wrapText="1"/>
    </xf>
    <xf numFmtId="0" fontId="0" fillId="0" borderId="11" xfId="0" applyBorder="1" applyAlignment="1">
      <alignment/>
    </xf>
    <xf numFmtId="0" fontId="0" fillId="0" borderId="12" xfId="0" applyBorder="1" applyAlignment="1">
      <alignment/>
    </xf>
    <xf numFmtId="0" fontId="0" fillId="0" borderId="14" xfId="0" applyBorder="1" applyAlignment="1">
      <alignment/>
    </xf>
    <xf numFmtId="0" fontId="0" fillId="0" borderId="17" xfId="0"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xfId="37"/>
    <cellStyle name="Comma [0]" xfId="38"/>
    <cellStyle name="Currency" xfId="39"/>
    <cellStyle name="Currency [0]" xfId="40"/>
    <cellStyle name="Encabezado 4" xfId="41"/>
    <cellStyle name="Énfasis1" xfId="42"/>
    <cellStyle name="Énfasis2" xfId="43"/>
    <cellStyle name="Énfasis3" xfId="44"/>
    <cellStyle name="Énfasis4" xfId="45"/>
    <cellStyle name="Énfasis5" xfId="46"/>
    <cellStyle name="Énfasis6" xfId="47"/>
    <cellStyle name="Entrada" xfId="48"/>
    <cellStyle name="Euro" xfId="49"/>
    <cellStyle name="Followed Hyperlink" xfId="50"/>
    <cellStyle name="Hyperlink" xfId="51"/>
    <cellStyle name="Incorrecto"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Arial"/>
                <a:ea typeface="Arial"/>
                <a:cs typeface="Arial"/>
              </a:rPr>
              <a:t>Evolucion de mi peso</a:t>
            </a:r>
          </a:p>
        </c:rich>
      </c:tx>
      <c:layout>
        <c:manualLayout>
          <c:xMode val="factor"/>
          <c:yMode val="factor"/>
          <c:x val="0.00275"/>
          <c:y val="0"/>
        </c:manualLayout>
      </c:layout>
      <c:spPr>
        <a:noFill/>
        <a:ln>
          <a:noFill/>
        </a:ln>
      </c:spPr>
    </c:title>
    <c:plotArea>
      <c:layout>
        <c:manualLayout>
          <c:xMode val="edge"/>
          <c:yMode val="edge"/>
          <c:x val="0.03725"/>
          <c:y val="0.1465"/>
          <c:w val="0.837"/>
          <c:h val="0.76475"/>
        </c:manualLayout>
      </c:layout>
      <c:lineChart>
        <c:grouping val="standard"/>
        <c:varyColors val="0"/>
        <c:ser>
          <c:idx val="0"/>
          <c:order val="0"/>
          <c:tx>
            <c:strRef>
              <c:f>Resumen!$K$4</c:f>
              <c:strCache>
                <c:ptCount val="1"/>
                <c:pt idx="0">
                  <c:v>Peso ideal</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Resumen!$I$5:$I$46</c:f>
              <c:str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strCache>
            </c:strRef>
          </c:cat>
          <c:val>
            <c:numRef>
              <c:f>Resumen!$K$5:$K$46</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ser>
          <c:idx val="1"/>
          <c:order val="1"/>
          <c:tx>
            <c:v>Peso Kg</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val>
            <c:numRef>
              <c:f>Resumen!$J$5:$J$46</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marker val="1"/>
        <c:axId val="22274886"/>
        <c:axId val="66256247"/>
      </c:lineChart>
      <c:catAx>
        <c:axId val="22274886"/>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Fecha</a:t>
                </a:r>
              </a:p>
            </c:rich>
          </c:tx>
          <c:layout>
            <c:manualLayout>
              <c:xMode val="factor"/>
              <c:yMode val="factor"/>
              <c:x val="-0.067"/>
              <c:y val="0.00025"/>
            </c:manualLayout>
          </c:layout>
          <c:overlay val="0"/>
          <c:spPr>
            <a:noFill/>
            <a:ln>
              <a:noFill/>
            </a:ln>
          </c:spPr>
        </c:title>
        <c:delete val="0"/>
        <c:numFmt formatCode="m/d/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6256247"/>
        <c:crosses val="autoZero"/>
        <c:auto val="1"/>
        <c:lblOffset val="100"/>
        <c:noMultiLvlLbl val="0"/>
      </c:catAx>
      <c:valAx>
        <c:axId val="6625624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Peso (Kg)</a:t>
                </a:r>
              </a:p>
            </c:rich>
          </c:tx>
          <c:layout>
            <c:manualLayout>
              <c:xMode val="factor"/>
              <c:yMode val="factor"/>
              <c:x val="-0.01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274886"/>
        <c:crossesAt val="1"/>
        <c:crossBetween val="between"/>
        <c:dispUnits/>
      </c:valAx>
      <c:spPr>
        <a:solidFill>
          <a:srgbClr val="C0C0C0"/>
        </a:solidFill>
        <a:ln w="12700">
          <a:solidFill>
            <a:srgbClr val="808080"/>
          </a:solidFill>
        </a:ln>
      </c:spPr>
    </c:plotArea>
    <c:legend>
      <c:legendPos val="r"/>
      <c:layout>
        <c:manualLayout>
          <c:xMode val="edge"/>
          <c:yMode val="edge"/>
          <c:x val="0.887"/>
          <c:y val="0.38275"/>
          <c:w val="0.113"/>
          <c:h val="0.106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CCFFCC"/>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0</xdr:rowOff>
    </xdr:from>
    <xdr:to>
      <xdr:col>16</xdr:col>
      <xdr:colOff>457200</xdr:colOff>
      <xdr:row>74</xdr:row>
      <xdr:rowOff>142875</xdr:rowOff>
    </xdr:to>
    <xdr:graphicFrame>
      <xdr:nvGraphicFramePr>
        <xdr:cNvPr id="1" name="Chart 13"/>
        <xdr:cNvGraphicFramePr/>
      </xdr:nvGraphicFramePr>
      <xdr:xfrm>
        <a:off x="0" y="7458075"/>
        <a:ext cx="10353675" cy="4514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mail.enfemenino.com/WebUsers/Tmp_serezhade_4929834694755/Message/Attach/attEA7C.tmp/~1D58F/application/octet-stream/Points%20-%20Lun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Monday"/>
      <sheetName val="Tuesday"/>
      <sheetName val="Wednesday"/>
      <sheetName val="Thursday"/>
      <sheetName val="Friday"/>
      <sheetName val="Saturday"/>
      <sheetName val="Sunday"/>
      <sheetName val="Data"/>
      <sheetName val="Servings"/>
      <sheetName val="Bonus Points"/>
      <sheetName val="Instructions"/>
    </sheetNames>
    <definedNames>
      <definedName name="Macro1"/>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3"/>
  <dimension ref="A1:L185"/>
  <sheetViews>
    <sheetView zoomScalePageLayoutView="0" workbookViewId="0" topLeftCell="A31">
      <selection activeCell="D46" sqref="D46:D47"/>
    </sheetView>
  </sheetViews>
  <sheetFormatPr defaultColWidth="9.140625" defaultRowHeight="12.75"/>
  <cols>
    <col min="1" max="1" width="11.00390625" style="0" customWidth="1"/>
    <col min="2" max="2" width="11.421875" style="0" customWidth="1"/>
    <col min="3" max="3" width="8.8515625" style="0" customWidth="1"/>
    <col min="4" max="16384" width="11.421875" style="0" customWidth="1"/>
  </cols>
  <sheetData>
    <row r="1" spans="1:12" ht="12.75">
      <c r="A1" s="143"/>
      <c r="B1" s="144"/>
      <c r="C1" s="144"/>
      <c r="D1" s="144"/>
      <c r="E1" s="144"/>
      <c r="F1" s="144"/>
      <c r="G1" s="144"/>
      <c r="H1" s="144"/>
      <c r="I1" s="144"/>
      <c r="J1" s="144"/>
      <c r="K1" s="144"/>
      <c r="L1" s="145"/>
    </row>
    <row r="2" spans="1:12" ht="12.75">
      <c r="A2" s="146"/>
      <c r="B2" s="6"/>
      <c r="C2" s="6"/>
      <c r="D2" s="6"/>
      <c r="E2" s="6"/>
      <c r="F2" s="6"/>
      <c r="G2" s="6"/>
      <c r="H2" s="6"/>
      <c r="I2" s="6"/>
      <c r="J2" s="6"/>
      <c r="K2" s="6"/>
      <c r="L2" s="147"/>
    </row>
    <row r="3" spans="1:12" ht="12.75">
      <c r="A3" s="146"/>
      <c r="B3" s="6"/>
      <c r="C3" s="6"/>
      <c r="D3" s="6"/>
      <c r="E3" s="6"/>
      <c r="F3" s="6"/>
      <c r="G3" s="6"/>
      <c r="H3" s="6"/>
      <c r="I3" s="6"/>
      <c r="J3" s="6"/>
      <c r="K3" s="6"/>
      <c r="L3" s="147"/>
    </row>
    <row r="4" spans="1:12" ht="26.25">
      <c r="A4" s="146"/>
      <c r="B4" s="148" t="s">
        <v>6413</v>
      </c>
      <c r="C4" s="6"/>
      <c r="D4" s="6"/>
      <c r="E4" s="6"/>
      <c r="F4" s="6"/>
      <c r="G4" s="6"/>
      <c r="H4" s="6"/>
      <c r="I4" s="6"/>
      <c r="J4" s="6"/>
      <c r="K4" s="6"/>
      <c r="L4" s="147"/>
    </row>
    <row r="5" spans="1:12" ht="12.75">
      <c r="A5" s="146"/>
      <c r="B5" s="6"/>
      <c r="C5" s="6"/>
      <c r="D5" s="6"/>
      <c r="E5" s="6"/>
      <c r="F5" s="6"/>
      <c r="G5" s="6"/>
      <c r="H5" s="6"/>
      <c r="I5" s="6"/>
      <c r="J5" s="6"/>
      <c r="K5" s="6"/>
      <c r="L5" s="147"/>
    </row>
    <row r="6" spans="1:12" ht="12.75">
      <c r="A6" s="146"/>
      <c r="B6" s="6"/>
      <c r="C6" s="6"/>
      <c r="D6" s="6"/>
      <c r="E6" s="6"/>
      <c r="F6" s="6"/>
      <c r="G6" s="6"/>
      <c r="H6" s="6"/>
      <c r="I6" s="6"/>
      <c r="J6" s="6"/>
      <c r="K6" s="6"/>
      <c r="L6" s="147"/>
    </row>
    <row r="7" spans="1:12" ht="12.75">
      <c r="A7" s="146"/>
      <c r="B7" s="6"/>
      <c r="C7" s="6"/>
      <c r="D7" s="6"/>
      <c r="E7" s="6"/>
      <c r="F7" s="6"/>
      <c r="G7" s="6"/>
      <c r="H7" s="6"/>
      <c r="I7" s="6"/>
      <c r="J7" s="6"/>
      <c r="K7" s="6"/>
      <c r="L7" s="147"/>
    </row>
    <row r="8" spans="1:12" ht="12.75">
      <c r="A8" s="146"/>
      <c r="B8" s="149" t="s">
        <v>6507</v>
      </c>
      <c r="C8" s="6"/>
      <c r="D8" s="6"/>
      <c r="E8" s="6"/>
      <c r="F8" s="6"/>
      <c r="G8" s="6"/>
      <c r="H8" s="6"/>
      <c r="I8" s="6"/>
      <c r="J8" s="6"/>
      <c r="K8" s="6"/>
      <c r="L8" s="147"/>
    </row>
    <row r="9" spans="1:12" ht="12.75">
      <c r="A9" s="146"/>
      <c r="B9" s="149" t="s">
        <v>6508</v>
      </c>
      <c r="C9" s="6"/>
      <c r="D9" s="6"/>
      <c r="E9" s="6"/>
      <c r="F9" s="6"/>
      <c r="G9" s="6"/>
      <c r="H9" s="6"/>
      <c r="I9" s="6"/>
      <c r="J9" s="6"/>
      <c r="K9" s="6"/>
      <c r="L9" s="147"/>
    </row>
    <row r="10" spans="1:12" ht="12.75">
      <c r="A10" s="146"/>
      <c r="B10" s="149"/>
      <c r="C10" s="6"/>
      <c r="D10" s="6"/>
      <c r="E10" s="6"/>
      <c r="F10" s="6"/>
      <c r="G10" s="6"/>
      <c r="H10" s="6"/>
      <c r="I10" s="6"/>
      <c r="J10" s="6"/>
      <c r="K10" s="6"/>
      <c r="L10" s="147"/>
    </row>
    <row r="11" spans="1:12" ht="12.75">
      <c r="A11" s="146"/>
      <c r="B11" s="149" t="s">
        <v>6509</v>
      </c>
      <c r="C11" s="6"/>
      <c r="D11" s="6"/>
      <c r="E11" s="6"/>
      <c r="F11" s="6"/>
      <c r="G11" s="6"/>
      <c r="H11" s="6"/>
      <c r="I11" s="6"/>
      <c r="J11" s="6"/>
      <c r="K11" s="6"/>
      <c r="L11" s="147"/>
    </row>
    <row r="12" spans="1:12" ht="12.75">
      <c r="A12" s="146"/>
      <c r="B12" s="149" t="s">
        <v>6510</v>
      </c>
      <c r="C12" s="6"/>
      <c r="D12" s="6"/>
      <c r="E12" s="6"/>
      <c r="F12" s="6"/>
      <c r="G12" s="6"/>
      <c r="H12" s="6"/>
      <c r="I12" s="6"/>
      <c r="J12" s="6"/>
      <c r="K12" s="6"/>
      <c r="L12" s="147"/>
    </row>
    <row r="13" spans="1:12" ht="12.75">
      <c r="A13" s="146"/>
      <c r="B13" s="149"/>
      <c r="C13" s="6"/>
      <c r="D13" s="6"/>
      <c r="E13" s="6"/>
      <c r="F13" s="6"/>
      <c r="G13" s="6"/>
      <c r="H13" s="6"/>
      <c r="I13" s="6"/>
      <c r="J13" s="6"/>
      <c r="K13" s="6"/>
      <c r="L13" s="147"/>
    </row>
    <row r="14" spans="1:12" ht="12.75">
      <c r="A14" s="146"/>
      <c r="B14" s="149" t="s">
        <v>6511</v>
      </c>
      <c r="C14" s="6"/>
      <c r="D14" s="6"/>
      <c r="E14" s="6"/>
      <c r="F14" s="6"/>
      <c r="G14" s="6"/>
      <c r="H14" s="6"/>
      <c r="I14" s="6"/>
      <c r="J14" s="6"/>
      <c r="K14" s="6"/>
      <c r="L14" s="147"/>
    </row>
    <row r="15" spans="1:12" ht="12.75">
      <c r="A15" s="146"/>
      <c r="B15" s="149" t="s">
        <v>6512</v>
      </c>
      <c r="C15" s="6"/>
      <c r="D15" s="6"/>
      <c r="E15" s="6"/>
      <c r="F15" s="6"/>
      <c r="G15" s="6"/>
      <c r="H15" s="6"/>
      <c r="I15" s="6"/>
      <c r="J15" s="6"/>
      <c r="K15" s="6"/>
      <c r="L15" s="147"/>
    </row>
    <row r="16" spans="1:12" ht="12.75">
      <c r="A16" s="146"/>
      <c r="B16" s="6"/>
      <c r="C16" s="6"/>
      <c r="D16" s="6"/>
      <c r="E16" s="6"/>
      <c r="F16" s="6"/>
      <c r="G16" s="6"/>
      <c r="H16" s="6"/>
      <c r="I16" s="6"/>
      <c r="J16" s="6"/>
      <c r="K16" s="6"/>
      <c r="L16" s="147"/>
    </row>
    <row r="17" spans="1:12" ht="12.75">
      <c r="A17" s="146"/>
      <c r="B17" s="6" t="s">
        <v>6513</v>
      </c>
      <c r="C17" s="6"/>
      <c r="D17" s="6"/>
      <c r="E17" s="6"/>
      <c r="F17" s="6"/>
      <c r="G17" s="6"/>
      <c r="H17" s="6"/>
      <c r="I17" s="6"/>
      <c r="J17" s="6"/>
      <c r="K17" s="6"/>
      <c r="L17" s="147"/>
    </row>
    <row r="18" spans="1:12" ht="12.75">
      <c r="A18" s="146"/>
      <c r="B18" s="6" t="s">
        <v>6514</v>
      </c>
      <c r="C18" s="6"/>
      <c r="D18" s="6"/>
      <c r="E18" s="6"/>
      <c r="F18" s="6"/>
      <c r="G18" s="6"/>
      <c r="H18" s="6"/>
      <c r="I18" s="6"/>
      <c r="J18" s="6"/>
      <c r="K18" s="6"/>
      <c r="L18" s="147"/>
    </row>
    <row r="19" spans="1:12" ht="12.75">
      <c r="A19" s="146"/>
      <c r="B19" s="6" t="s">
        <v>6535</v>
      </c>
      <c r="C19" s="6"/>
      <c r="D19" s="6"/>
      <c r="E19" s="6"/>
      <c r="F19" s="6"/>
      <c r="G19" s="6"/>
      <c r="H19" s="6"/>
      <c r="I19" s="6"/>
      <c r="J19" s="6"/>
      <c r="K19" s="6"/>
      <c r="L19" s="147"/>
    </row>
    <row r="20" spans="1:12" ht="12.75">
      <c r="A20" s="146"/>
      <c r="B20" s="6"/>
      <c r="C20" s="6"/>
      <c r="D20" s="6"/>
      <c r="E20" s="6"/>
      <c r="F20" s="6"/>
      <c r="G20" s="6"/>
      <c r="H20" s="6"/>
      <c r="I20" s="6"/>
      <c r="J20" s="6"/>
      <c r="K20" s="6"/>
      <c r="L20" s="147"/>
    </row>
    <row r="21" spans="1:12" ht="12.75">
      <c r="A21" s="146"/>
      <c r="B21" s="6" t="s">
        <v>6515</v>
      </c>
      <c r="C21" s="6"/>
      <c r="D21" s="6"/>
      <c r="E21" s="6"/>
      <c r="F21" s="6"/>
      <c r="G21" s="6"/>
      <c r="H21" s="6"/>
      <c r="I21" s="6"/>
      <c r="J21" s="6"/>
      <c r="K21" s="6"/>
      <c r="L21" s="147"/>
    </row>
    <row r="22" spans="1:12" ht="12.75">
      <c r="A22" s="146"/>
      <c r="B22" s="6" t="s">
        <v>6516</v>
      </c>
      <c r="C22" s="6"/>
      <c r="D22" s="6"/>
      <c r="E22" s="6"/>
      <c r="F22" s="6"/>
      <c r="G22" s="6"/>
      <c r="H22" s="6"/>
      <c r="I22" s="6"/>
      <c r="J22" s="6"/>
      <c r="K22" s="6"/>
      <c r="L22" s="147"/>
    </row>
    <row r="23" spans="1:12" ht="12.75">
      <c r="A23" s="146"/>
      <c r="B23" s="6"/>
      <c r="C23" s="6"/>
      <c r="D23" s="6"/>
      <c r="E23" s="6"/>
      <c r="F23" s="6"/>
      <c r="G23" s="6"/>
      <c r="H23" s="6"/>
      <c r="I23" s="6"/>
      <c r="J23" s="6"/>
      <c r="K23" s="6"/>
      <c r="L23" s="147"/>
    </row>
    <row r="24" spans="1:12" ht="12.75">
      <c r="A24" s="146"/>
      <c r="B24" s="6" t="s">
        <v>6414</v>
      </c>
      <c r="C24" s="6"/>
      <c r="D24" s="6"/>
      <c r="E24" s="6"/>
      <c r="F24" s="6"/>
      <c r="G24" s="6"/>
      <c r="H24" s="6"/>
      <c r="I24" s="6"/>
      <c r="J24" s="6"/>
      <c r="K24" s="6"/>
      <c r="L24" s="147"/>
    </row>
    <row r="25" spans="1:12" ht="12.75">
      <c r="A25" s="146"/>
      <c r="B25" s="6"/>
      <c r="C25" s="6"/>
      <c r="D25" s="6"/>
      <c r="E25" s="6"/>
      <c r="F25" s="6"/>
      <c r="G25" s="6"/>
      <c r="H25" s="6"/>
      <c r="I25" s="6"/>
      <c r="J25" s="6"/>
      <c r="K25" s="6"/>
      <c r="L25" s="147"/>
    </row>
    <row r="26" spans="1:12" ht="12.75">
      <c r="A26" s="146"/>
      <c r="B26" s="6" t="s">
        <v>6415</v>
      </c>
      <c r="C26" s="6"/>
      <c r="D26" s="6"/>
      <c r="E26" s="6"/>
      <c r="F26" s="6"/>
      <c r="G26" s="6"/>
      <c r="H26" s="6"/>
      <c r="I26" s="6"/>
      <c r="J26" s="6"/>
      <c r="K26" s="6"/>
      <c r="L26" s="147"/>
    </row>
    <row r="27" spans="1:12" ht="12.75">
      <c r="A27" s="146"/>
      <c r="B27" s="6"/>
      <c r="C27" s="6"/>
      <c r="D27" s="6"/>
      <c r="E27" s="6"/>
      <c r="F27" s="6"/>
      <c r="G27" s="6"/>
      <c r="H27" s="6"/>
      <c r="I27" s="6"/>
      <c r="J27" s="6"/>
      <c r="K27" s="6"/>
      <c r="L27" s="147"/>
    </row>
    <row r="28" spans="1:12" ht="12.75">
      <c r="A28" s="146"/>
      <c r="B28" s="6" t="s">
        <v>6416</v>
      </c>
      <c r="C28" s="6"/>
      <c r="D28" s="6"/>
      <c r="E28" s="6"/>
      <c r="F28" s="6"/>
      <c r="G28" s="6"/>
      <c r="H28" s="6"/>
      <c r="I28" s="6"/>
      <c r="J28" s="6"/>
      <c r="K28" s="6"/>
      <c r="L28" s="147"/>
    </row>
    <row r="29" spans="1:12" ht="12.75">
      <c r="A29" s="146"/>
      <c r="B29" s="6" t="s">
        <v>6417</v>
      </c>
      <c r="C29" s="6"/>
      <c r="D29" s="6"/>
      <c r="E29" s="6"/>
      <c r="F29" s="6"/>
      <c r="G29" s="6"/>
      <c r="H29" s="6"/>
      <c r="I29" s="6"/>
      <c r="J29" s="6"/>
      <c r="K29" s="6"/>
      <c r="L29" s="147"/>
    </row>
    <row r="30" spans="1:12" ht="12.75">
      <c r="A30" s="146"/>
      <c r="B30" s="6" t="s">
        <v>6418</v>
      </c>
      <c r="C30" s="6"/>
      <c r="D30" s="6"/>
      <c r="E30" s="6"/>
      <c r="F30" s="6"/>
      <c r="G30" s="6"/>
      <c r="H30" s="6"/>
      <c r="I30" s="6"/>
      <c r="J30" s="6"/>
      <c r="K30" s="6"/>
      <c r="L30" s="147"/>
    </row>
    <row r="31" spans="1:12" ht="12.75">
      <c r="A31" s="146"/>
      <c r="B31" s="6"/>
      <c r="C31" s="6"/>
      <c r="D31" s="6"/>
      <c r="E31" s="6"/>
      <c r="F31" s="6"/>
      <c r="G31" s="6"/>
      <c r="H31" s="6"/>
      <c r="I31" s="6"/>
      <c r="J31" s="6"/>
      <c r="K31" s="6"/>
      <c r="L31" s="147"/>
    </row>
    <row r="32" spans="1:12" ht="12.75">
      <c r="A32" s="146"/>
      <c r="B32" s="6" t="s">
        <v>6517</v>
      </c>
      <c r="C32" s="6"/>
      <c r="D32" s="6"/>
      <c r="E32" s="6"/>
      <c r="F32" s="6"/>
      <c r="G32" s="6"/>
      <c r="H32" s="6"/>
      <c r="I32" s="6"/>
      <c r="J32" s="6"/>
      <c r="K32" s="6"/>
      <c r="L32" s="147"/>
    </row>
    <row r="33" spans="1:12" ht="12.75">
      <c r="A33" s="146"/>
      <c r="B33" s="6"/>
      <c r="C33" s="6"/>
      <c r="D33" s="6"/>
      <c r="E33" s="6"/>
      <c r="F33" s="6"/>
      <c r="G33" s="6"/>
      <c r="H33" s="6"/>
      <c r="I33" s="6"/>
      <c r="J33" s="6"/>
      <c r="K33" s="6"/>
      <c r="L33" s="147"/>
    </row>
    <row r="34" spans="1:12" ht="12.75">
      <c r="A34" s="146"/>
      <c r="B34" s="6" t="s">
        <v>6419</v>
      </c>
      <c r="C34" s="6"/>
      <c r="D34" s="6"/>
      <c r="E34" s="6"/>
      <c r="F34" s="6"/>
      <c r="G34" s="6"/>
      <c r="H34" s="6"/>
      <c r="I34" s="6"/>
      <c r="J34" s="6"/>
      <c r="K34" s="6"/>
      <c r="L34" s="147"/>
    </row>
    <row r="35" spans="1:12" ht="12.75">
      <c r="A35" s="146"/>
      <c r="B35" s="6"/>
      <c r="C35" s="6"/>
      <c r="D35" s="6"/>
      <c r="E35" s="6"/>
      <c r="F35" s="6"/>
      <c r="G35" s="6"/>
      <c r="H35" s="6"/>
      <c r="I35" s="6"/>
      <c r="J35" s="6"/>
      <c r="K35" s="6"/>
      <c r="L35" s="147"/>
    </row>
    <row r="36" spans="1:12" ht="12.75">
      <c r="A36" s="146"/>
      <c r="B36" s="6" t="s">
        <v>6420</v>
      </c>
      <c r="C36" s="6"/>
      <c r="D36" s="6"/>
      <c r="E36" s="6"/>
      <c r="F36" s="6"/>
      <c r="G36" s="6"/>
      <c r="H36" s="6"/>
      <c r="I36" s="6"/>
      <c r="J36" s="6"/>
      <c r="K36" s="6"/>
      <c r="L36" s="147"/>
    </row>
    <row r="37" spans="1:12" ht="12.75">
      <c r="A37" s="146"/>
      <c r="B37" s="6"/>
      <c r="C37" s="6"/>
      <c r="D37" s="6"/>
      <c r="E37" s="6"/>
      <c r="F37" s="6"/>
      <c r="G37" s="6"/>
      <c r="H37" s="6"/>
      <c r="I37" s="6"/>
      <c r="J37" s="6"/>
      <c r="K37" s="6"/>
      <c r="L37" s="147"/>
    </row>
    <row r="38" spans="1:12" ht="13.5" thickBot="1">
      <c r="A38" s="146"/>
      <c r="B38" s="6"/>
      <c r="C38" s="6"/>
      <c r="D38" s="6"/>
      <c r="E38" s="6"/>
      <c r="F38" s="6"/>
      <c r="G38" s="6"/>
      <c r="H38" s="6"/>
      <c r="I38" s="6"/>
      <c r="J38" s="6"/>
      <c r="K38" s="6"/>
      <c r="L38" s="147"/>
    </row>
    <row r="39" spans="1:12" ht="16.5" thickBot="1">
      <c r="A39" s="146"/>
      <c r="B39" s="135"/>
      <c r="C39" s="136" t="s">
        <v>6524</v>
      </c>
      <c r="D39" s="137"/>
      <c r="E39" s="6"/>
      <c r="F39" s="135"/>
      <c r="G39" s="136" t="s">
        <v>6525</v>
      </c>
      <c r="H39" s="137"/>
      <c r="I39" s="6"/>
      <c r="J39" s="6"/>
      <c r="K39" s="6"/>
      <c r="L39" s="147"/>
    </row>
    <row r="40" spans="1:12" ht="12.75">
      <c r="A40" s="146"/>
      <c r="B40" s="138"/>
      <c r="C40" s="139"/>
      <c r="D40" s="140"/>
      <c r="E40" s="6"/>
      <c r="F40" s="138"/>
      <c r="G40" s="139"/>
      <c r="H40" s="140"/>
      <c r="I40" s="6"/>
      <c r="J40" s="6"/>
      <c r="K40" s="6"/>
      <c r="L40" s="147"/>
    </row>
    <row r="41" spans="1:12" ht="15.75">
      <c r="A41" s="146"/>
      <c r="B41" s="141" t="s">
        <v>6523</v>
      </c>
      <c r="C41" s="139"/>
      <c r="D41" s="142" t="s">
        <v>2020</v>
      </c>
      <c r="E41" s="6"/>
      <c r="F41" s="141" t="s">
        <v>6523</v>
      </c>
      <c r="G41" s="139"/>
      <c r="H41" s="142" t="s">
        <v>2020</v>
      </c>
      <c r="I41" s="6"/>
      <c r="J41" s="6"/>
      <c r="K41" s="6"/>
      <c r="L41" s="147"/>
    </row>
    <row r="42" spans="1:12" ht="12.75">
      <c r="A42" s="146"/>
      <c r="B42" s="138"/>
      <c r="C42" s="139"/>
      <c r="D42" s="140"/>
      <c r="E42" s="6"/>
      <c r="F42" s="138"/>
      <c r="G42" s="139"/>
      <c r="H42" s="140"/>
      <c r="I42" s="6"/>
      <c r="J42" s="6"/>
      <c r="K42" s="6"/>
      <c r="L42" s="147"/>
    </row>
    <row r="43" spans="1:12" ht="12.75">
      <c r="A43" s="146"/>
      <c r="B43" s="154" t="s">
        <v>6518</v>
      </c>
      <c r="C43" s="155"/>
      <c r="D43" s="156">
        <v>18</v>
      </c>
      <c r="E43" s="6"/>
      <c r="F43" s="154" t="s">
        <v>6526</v>
      </c>
      <c r="G43" s="155"/>
      <c r="H43" s="156">
        <v>26</v>
      </c>
      <c r="I43" s="6"/>
      <c r="J43" s="6"/>
      <c r="K43" s="6"/>
      <c r="L43" s="147"/>
    </row>
    <row r="44" spans="1:12" ht="12.75">
      <c r="A44" s="146"/>
      <c r="B44" s="154" t="s">
        <v>6519</v>
      </c>
      <c r="C44" s="155"/>
      <c r="D44" s="156">
        <v>20</v>
      </c>
      <c r="E44" s="6"/>
      <c r="F44" s="154" t="s">
        <v>6520</v>
      </c>
      <c r="G44" s="155"/>
      <c r="H44" s="156">
        <v>28</v>
      </c>
      <c r="I44" s="6"/>
      <c r="J44" s="6"/>
      <c r="K44" s="6"/>
      <c r="L44" s="147"/>
    </row>
    <row r="45" spans="1:12" ht="12.75">
      <c r="A45" s="146"/>
      <c r="B45" s="154" t="s">
        <v>6520</v>
      </c>
      <c r="C45" s="155"/>
      <c r="D45" s="156">
        <v>22</v>
      </c>
      <c r="E45" s="6"/>
      <c r="F45" s="154" t="s">
        <v>6521</v>
      </c>
      <c r="G45" s="155"/>
      <c r="H45" s="156">
        <v>30</v>
      </c>
      <c r="I45" s="6"/>
      <c r="J45" s="6"/>
      <c r="K45" s="6"/>
      <c r="L45" s="147"/>
    </row>
    <row r="46" spans="1:12" ht="12.75">
      <c r="A46" s="146"/>
      <c r="B46" s="154" t="s">
        <v>6521</v>
      </c>
      <c r="C46" s="155"/>
      <c r="D46" s="156">
        <v>24</v>
      </c>
      <c r="E46" s="6"/>
      <c r="F46" s="154" t="s">
        <v>6527</v>
      </c>
      <c r="G46" s="155"/>
      <c r="H46" s="156">
        <v>32</v>
      </c>
      <c r="I46" s="6"/>
      <c r="J46" s="6"/>
      <c r="K46" s="6"/>
      <c r="L46" s="147"/>
    </row>
    <row r="47" spans="1:12" ht="13.5" thickBot="1">
      <c r="A47" s="146"/>
      <c r="B47" s="157" t="s">
        <v>6522</v>
      </c>
      <c r="C47" s="158"/>
      <c r="D47" s="159">
        <v>26</v>
      </c>
      <c r="E47" s="6"/>
      <c r="F47" s="157" t="s">
        <v>6528</v>
      </c>
      <c r="G47" s="160"/>
      <c r="H47" s="159">
        <v>34</v>
      </c>
      <c r="I47" s="6"/>
      <c r="J47" s="6"/>
      <c r="K47" s="6"/>
      <c r="L47" s="147"/>
    </row>
    <row r="48" spans="1:12" ht="12.75">
      <c r="A48" s="146"/>
      <c r="B48" s="6"/>
      <c r="C48" s="6"/>
      <c r="D48" s="6"/>
      <c r="E48" s="6"/>
      <c r="F48" s="6"/>
      <c r="G48" s="6"/>
      <c r="H48" s="6"/>
      <c r="I48" s="6"/>
      <c r="J48" s="6"/>
      <c r="K48" s="6"/>
      <c r="L48" s="147"/>
    </row>
    <row r="49" spans="1:12" ht="12.75">
      <c r="A49" s="146"/>
      <c r="B49" s="6"/>
      <c r="C49" s="6"/>
      <c r="D49" s="6"/>
      <c r="E49" s="6"/>
      <c r="F49" s="6"/>
      <c r="G49" s="6"/>
      <c r="H49" s="6"/>
      <c r="I49" s="6"/>
      <c r="J49" s="6"/>
      <c r="K49" s="6"/>
      <c r="L49" s="147"/>
    </row>
    <row r="50" spans="1:12" ht="12.75">
      <c r="A50" s="146"/>
      <c r="B50" s="6" t="s">
        <v>6421</v>
      </c>
      <c r="C50" s="6"/>
      <c r="D50" s="6"/>
      <c r="E50" s="6"/>
      <c r="F50" s="6"/>
      <c r="G50" s="6"/>
      <c r="H50" s="6"/>
      <c r="I50" s="6"/>
      <c r="J50" s="6"/>
      <c r="K50" s="6"/>
      <c r="L50" s="147"/>
    </row>
    <row r="51" spans="1:12" ht="12.75">
      <c r="A51" s="146"/>
      <c r="B51" s="6"/>
      <c r="C51" s="6"/>
      <c r="D51" s="6"/>
      <c r="E51" s="6"/>
      <c r="F51" s="6"/>
      <c r="G51" s="6"/>
      <c r="H51" s="6"/>
      <c r="I51" s="6"/>
      <c r="J51" s="6"/>
      <c r="K51" s="6"/>
      <c r="L51" s="147"/>
    </row>
    <row r="52" spans="1:12" ht="12.75">
      <c r="A52" s="146"/>
      <c r="B52" s="6" t="s">
        <v>6422</v>
      </c>
      <c r="C52" s="6"/>
      <c r="D52" s="6"/>
      <c r="E52" s="6"/>
      <c r="F52" s="6"/>
      <c r="G52" s="6"/>
      <c r="H52" s="6"/>
      <c r="I52" s="6"/>
      <c r="J52" s="6"/>
      <c r="K52" s="6"/>
      <c r="L52" s="147"/>
    </row>
    <row r="53" spans="1:12" ht="12.75">
      <c r="A53" s="146"/>
      <c r="B53" s="6"/>
      <c r="C53" s="6"/>
      <c r="D53" s="6"/>
      <c r="E53" s="6"/>
      <c r="F53" s="6"/>
      <c r="G53" s="6"/>
      <c r="H53" s="6"/>
      <c r="I53" s="6"/>
      <c r="J53" s="6"/>
      <c r="K53" s="6"/>
      <c r="L53" s="147"/>
    </row>
    <row r="54" spans="1:12" ht="12.75">
      <c r="A54" s="146"/>
      <c r="B54" s="6" t="s">
        <v>6423</v>
      </c>
      <c r="C54" s="6"/>
      <c r="D54" s="6"/>
      <c r="E54" s="6"/>
      <c r="F54" s="6"/>
      <c r="G54" s="6"/>
      <c r="H54" s="6"/>
      <c r="I54" s="6"/>
      <c r="J54" s="6"/>
      <c r="K54" s="6"/>
      <c r="L54" s="147"/>
    </row>
    <row r="55" spans="1:12" ht="12.75">
      <c r="A55" s="146"/>
      <c r="B55" s="6"/>
      <c r="C55" s="6"/>
      <c r="D55" s="6"/>
      <c r="E55" s="6"/>
      <c r="F55" s="6"/>
      <c r="G55" s="6"/>
      <c r="H55" s="6"/>
      <c r="I55" s="6"/>
      <c r="J55" s="6"/>
      <c r="K55" s="6"/>
      <c r="L55" s="147"/>
    </row>
    <row r="56" spans="1:12" ht="12.75">
      <c r="A56" s="146"/>
      <c r="B56" s="6" t="s">
        <v>6424</v>
      </c>
      <c r="C56" s="6"/>
      <c r="D56" s="6"/>
      <c r="E56" s="6"/>
      <c r="F56" s="6"/>
      <c r="G56" s="6"/>
      <c r="H56" s="6"/>
      <c r="I56" s="6"/>
      <c r="J56" s="6"/>
      <c r="K56" s="6"/>
      <c r="L56" s="147"/>
    </row>
    <row r="57" spans="1:12" ht="12.75">
      <c r="A57" s="146"/>
      <c r="B57" s="6"/>
      <c r="C57" s="6"/>
      <c r="D57" s="6"/>
      <c r="E57" s="6"/>
      <c r="F57" s="6"/>
      <c r="G57" s="6"/>
      <c r="H57" s="6"/>
      <c r="I57" s="6"/>
      <c r="J57" s="6"/>
      <c r="K57" s="6"/>
      <c r="L57" s="147"/>
    </row>
    <row r="58" spans="1:12" ht="12.75">
      <c r="A58" s="146"/>
      <c r="B58" s="6"/>
      <c r="C58" s="6"/>
      <c r="D58" s="6"/>
      <c r="E58" s="6"/>
      <c r="F58" s="6"/>
      <c r="G58" s="6"/>
      <c r="H58" s="6"/>
      <c r="I58" s="6"/>
      <c r="J58" s="6"/>
      <c r="K58" s="6"/>
      <c r="L58" s="147"/>
    </row>
    <row r="59" spans="1:12" ht="12.75">
      <c r="A59" s="146"/>
      <c r="B59" s="6"/>
      <c r="C59" s="6"/>
      <c r="D59" s="6"/>
      <c r="E59" s="6"/>
      <c r="F59" s="6"/>
      <c r="G59" s="6"/>
      <c r="H59" s="6"/>
      <c r="I59" s="6"/>
      <c r="J59" s="6"/>
      <c r="K59" s="6"/>
      <c r="L59" s="147"/>
    </row>
    <row r="60" spans="1:12" ht="12.75">
      <c r="A60" s="146"/>
      <c r="B60" s="6" t="s">
        <v>6425</v>
      </c>
      <c r="C60" s="6"/>
      <c r="D60" s="6"/>
      <c r="E60" s="6"/>
      <c r="F60" s="6"/>
      <c r="G60" s="6"/>
      <c r="H60" s="6"/>
      <c r="I60" s="6"/>
      <c r="J60" s="6"/>
      <c r="K60" s="6"/>
      <c r="L60" s="147"/>
    </row>
    <row r="61" spans="1:12" ht="12.75">
      <c r="A61" s="146"/>
      <c r="B61" s="6" t="s">
        <v>6529</v>
      </c>
      <c r="C61" s="6"/>
      <c r="D61" s="6"/>
      <c r="E61" s="6"/>
      <c r="F61" s="6"/>
      <c r="G61" s="6"/>
      <c r="H61" s="6"/>
      <c r="I61" s="6"/>
      <c r="J61" s="6"/>
      <c r="K61" s="6"/>
      <c r="L61" s="147"/>
    </row>
    <row r="62" spans="1:12" ht="12.75">
      <c r="A62" s="146"/>
      <c r="B62" s="6" t="s">
        <v>6530</v>
      </c>
      <c r="C62" s="6"/>
      <c r="D62" s="6"/>
      <c r="E62" s="6"/>
      <c r="F62" s="6"/>
      <c r="G62" s="6"/>
      <c r="H62" s="6"/>
      <c r="I62" s="6"/>
      <c r="J62" s="6"/>
      <c r="K62" s="6"/>
      <c r="L62" s="147"/>
    </row>
    <row r="63" spans="1:12" ht="12.75">
      <c r="A63" s="146"/>
      <c r="B63" s="6"/>
      <c r="C63" s="6"/>
      <c r="D63" s="6"/>
      <c r="E63" s="6"/>
      <c r="F63" s="6"/>
      <c r="G63" s="6"/>
      <c r="H63" s="6"/>
      <c r="I63" s="6"/>
      <c r="J63" s="6"/>
      <c r="K63" s="6"/>
      <c r="L63" s="147"/>
    </row>
    <row r="64" spans="1:12" ht="12.75">
      <c r="A64" s="146"/>
      <c r="B64" s="6" t="s">
        <v>6426</v>
      </c>
      <c r="C64" s="6"/>
      <c r="D64" s="6"/>
      <c r="E64" s="6"/>
      <c r="F64" s="6"/>
      <c r="G64" s="6"/>
      <c r="H64" s="6"/>
      <c r="I64" s="6"/>
      <c r="J64" s="6"/>
      <c r="K64" s="6"/>
      <c r="L64" s="147"/>
    </row>
    <row r="65" spans="1:12" ht="12.75">
      <c r="A65" s="146"/>
      <c r="B65" s="6"/>
      <c r="C65" s="6"/>
      <c r="D65" s="6"/>
      <c r="E65" s="6"/>
      <c r="F65" s="6"/>
      <c r="G65" s="6"/>
      <c r="H65" s="6"/>
      <c r="I65" s="6"/>
      <c r="J65" s="6"/>
      <c r="K65" s="6"/>
      <c r="L65" s="147"/>
    </row>
    <row r="66" spans="1:12" ht="12.75">
      <c r="A66" s="146"/>
      <c r="B66" s="6" t="s">
        <v>6427</v>
      </c>
      <c r="C66" s="6"/>
      <c r="D66" s="6"/>
      <c r="E66" s="6"/>
      <c r="F66" s="6"/>
      <c r="G66" s="6"/>
      <c r="H66" s="6"/>
      <c r="I66" s="6"/>
      <c r="J66" s="6"/>
      <c r="K66" s="6"/>
      <c r="L66" s="147"/>
    </row>
    <row r="67" spans="1:12" ht="12.75">
      <c r="A67" s="146"/>
      <c r="B67" s="6" t="s">
        <v>6428</v>
      </c>
      <c r="C67" s="6"/>
      <c r="D67" s="6"/>
      <c r="E67" s="6"/>
      <c r="F67" s="6"/>
      <c r="G67" s="6"/>
      <c r="H67" s="6"/>
      <c r="I67" s="6"/>
      <c r="J67" s="6"/>
      <c r="K67" s="6"/>
      <c r="L67" s="147"/>
    </row>
    <row r="68" spans="1:12" ht="12.75">
      <c r="A68" s="146"/>
      <c r="B68" s="6" t="s">
        <v>6429</v>
      </c>
      <c r="C68" s="6"/>
      <c r="D68" s="6"/>
      <c r="E68" s="6"/>
      <c r="F68" s="6"/>
      <c r="G68" s="6"/>
      <c r="H68" s="6"/>
      <c r="I68" s="6"/>
      <c r="J68" s="6"/>
      <c r="K68" s="6"/>
      <c r="L68" s="147"/>
    </row>
    <row r="69" spans="1:12" ht="12.75">
      <c r="A69" s="146"/>
      <c r="B69" s="6" t="s">
        <v>6430</v>
      </c>
      <c r="C69" s="6"/>
      <c r="D69" s="6"/>
      <c r="E69" s="6"/>
      <c r="F69" s="6"/>
      <c r="G69" s="6"/>
      <c r="H69" s="6"/>
      <c r="I69" s="6"/>
      <c r="J69" s="6"/>
      <c r="K69" s="6"/>
      <c r="L69" s="147"/>
    </row>
    <row r="70" spans="1:12" ht="12.75">
      <c r="A70" s="146"/>
      <c r="B70" s="6" t="s">
        <v>6431</v>
      </c>
      <c r="C70" s="6"/>
      <c r="D70" s="6"/>
      <c r="E70" s="6"/>
      <c r="F70" s="6"/>
      <c r="G70" s="6"/>
      <c r="H70" s="6"/>
      <c r="I70" s="6"/>
      <c r="J70" s="6"/>
      <c r="K70" s="6"/>
      <c r="L70" s="147"/>
    </row>
    <row r="71" spans="1:12" ht="12.75">
      <c r="A71" s="146"/>
      <c r="B71" s="6" t="s">
        <v>6432</v>
      </c>
      <c r="C71" s="6"/>
      <c r="D71" s="6"/>
      <c r="E71" s="6"/>
      <c r="F71" s="6"/>
      <c r="G71" s="6"/>
      <c r="H71" s="6"/>
      <c r="I71" s="6"/>
      <c r="J71" s="6"/>
      <c r="K71" s="6"/>
      <c r="L71" s="147"/>
    </row>
    <row r="72" spans="1:12" ht="12.75">
      <c r="A72" s="146"/>
      <c r="B72" s="6"/>
      <c r="C72" s="6"/>
      <c r="D72" s="6"/>
      <c r="E72" s="6"/>
      <c r="F72" s="6"/>
      <c r="G72" s="6"/>
      <c r="H72" s="6"/>
      <c r="I72" s="6"/>
      <c r="J72" s="6"/>
      <c r="K72" s="6"/>
      <c r="L72" s="147"/>
    </row>
    <row r="73" spans="1:12" ht="12.75">
      <c r="A73" s="146"/>
      <c r="B73" s="6"/>
      <c r="C73" s="6"/>
      <c r="D73" s="6"/>
      <c r="E73" s="6"/>
      <c r="F73" s="6"/>
      <c r="G73" s="6"/>
      <c r="H73" s="6"/>
      <c r="I73" s="6"/>
      <c r="J73" s="6"/>
      <c r="K73" s="6"/>
      <c r="L73" s="147"/>
    </row>
    <row r="74" spans="1:12" ht="12.75">
      <c r="A74" s="146"/>
      <c r="B74" s="6" t="s">
        <v>6433</v>
      </c>
      <c r="C74" s="6"/>
      <c r="D74" s="6"/>
      <c r="E74" s="6"/>
      <c r="F74" s="6"/>
      <c r="G74" s="6"/>
      <c r="H74" s="6"/>
      <c r="I74" s="6"/>
      <c r="J74" s="6"/>
      <c r="K74" s="6"/>
      <c r="L74" s="147"/>
    </row>
    <row r="75" spans="1:12" ht="12.75">
      <c r="A75" s="146"/>
      <c r="B75" s="6"/>
      <c r="C75" s="6"/>
      <c r="D75" s="6"/>
      <c r="E75" s="6"/>
      <c r="F75" s="6"/>
      <c r="G75" s="6"/>
      <c r="H75" s="6"/>
      <c r="I75" s="6"/>
      <c r="J75" s="6"/>
      <c r="K75" s="6"/>
      <c r="L75" s="147"/>
    </row>
    <row r="76" spans="1:12" ht="12.75">
      <c r="A76" s="146"/>
      <c r="B76" s="6" t="s">
        <v>6434</v>
      </c>
      <c r="C76" s="6"/>
      <c r="D76" s="6"/>
      <c r="E76" s="6"/>
      <c r="F76" s="6"/>
      <c r="G76" s="6"/>
      <c r="H76" s="6"/>
      <c r="I76" s="6"/>
      <c r="J76" s="6"/>
      <c r="K76" s="6"/>
      <c r="L76" s="147"/>
    </row>
    <row r="77" spans="1:12" ht="12.75">
      <c r="A77" s="146"/>
      <c r="B77" s="6" t="s">
        <v>6435</v>
      </c>
      <c r="C77" s="6"/>
      <c r="D77" s="6"/>
      <c r="E77" s="6"/>
      <c r="F77" s="6"/>
      <c r="G77" s="6"/>
      <c r="H77" s="6"/>
      <c r="I77" s="6"/>
      <c r="J77" s="6"/>
      <c r="K77" s="6"/>
      <c r="L77" s="147"/>
    </row>
    <row r="78" spans="1:12" ht="12.75">
      <c r="A78" s="146"/>
      <c r="B78" s="6"/>
      <c r="C78" s="6"/>
      <c r="D78" s="6"/>
      <c r="E78" s="6"/>
      <c r="F78" s="6"/>
      <c r="G78" s="6"/>
      <c r="H78" s="6"/>
      <c r="I78" s="6"/>
      <c r="J78" s="6"/>
      <c r="K78" s="6"/>
      <c r="L78" s="147"/>
    </row>
    <row r="79" spans="1:12" ht="12.75">
      <c r="A79" s="146"/>
      <c r="B79" s="6" t="s">
        <v>6436</v>
      </c>
      <c r="C79" s="6"/>
      <c r="D79" s="6"/>
      <c r="E79" s="6"/>
      <c r="F79" s="6"/>
      <c r="G79" s="6"/>
      <c r="H79" s="6"/>
      <c r="I79" s="6"/>
      <c r="J79" s="6"/>
      <c r="K79" s="6"/>
      <c r="L79" s="147"/>
    </row>
    <row r="80" spans="1:12" ht="12.75">
      <c r="A80" s="146"/>
      <c r="B80" s="6"/>
      <c r="C80" s="6"/>
      <c r="D80" s="6"/>
      <c r="E80" s="6"/>
      <c r="F80" s="6"/>
      <c r="G80" s="6"/>
      <c r="H80" s="6"/>
      <c r="I80" s="6"/>
      <c r="J80" s="6"/>
      <c r="K80" s="6"/>
      <c r="L80" s="147"/>
    </row>
    <row r="81" spans="1:12" ht="12.75">
      <c r="A81" s="146"/>
      <c r="B81" s="6" t="s">
        <v>6437</v>
      </c>
      <c r="C81" s="6"/>
      <c r="D81" s="6"/>
      <c r="E81" s="6"/>
      <c r="F81" s="6"/>
      <c r="G81" s="6"/>
      <c r="H81" s="6"/>
      <c r="I81" s="6"/>
      <c r="J81" s="6"/>
      <c r="K81" s="6"/>
      <c r="L81" s="147"/>
    </row>
    <row r="82" spans="1:12" ht="12.75">
      <c r="A82" s="146"/>
      <c r="B82" s="6" t="s">
        <v>6438</v>
      </c>
      <c r="C82" s="6"/>
      <c r="D82" s="6"/>
      <c r="E82" s="6"/>
      <c r="F82" s="6"/>
      <c r="G82" s="6"/>
      <c r="H82" s="6"/>
      <c r="I82" s="6"/>
      <c r="J82" s="6"/>
      <c r="K82" s="6"/>
      <c r="L82" s="147"/>
    </row>
    <row r="83" spans="1:12" ht="12.75">
      <c r="A83" s="146"/>
      <c r="B83" s="6" t="s">
        <v>6439</v>
      </c>
      <c r="C83" s="6"/>
      <c r="D83" s="6"/>
      <c r="E83" s="6"/>
      <c r="F83" s="6"/>
      <c r="G83" s="6"/>
      <c r="H83" s="6"/>
      <c r="I83" s="6"/>
      <c r="J83" s="6"/>
      <c r="K83" s="6"/>
      <c r="L83" s="147"/>
    </row>
    <row r="84" spans="1:12" ht="12.75">
      <c r="A84" s="146"/>
      <c r="B84" s="6" t="s">
        <v>6440</v>
      </c>
      <c r="C84" s="6"/>
      <c r="D84" s="6"/>
      <c r="E84" s="6"/>
      <c r="F84" s="6"/>
      <c r="G84" s="6"/>
      <c r="H84" s="6"/>
      <c r="I84" s="6"/>
      <c r="J84" s="6"/>
      <c r="K84" s="6"/>
      <c r="L84" s="147"/>
    </row>
    <row r="85" spans="1:12" ht="12.75">
      <c r="A85" s="146"/>
      <c r="B85" s="6" t="s">
        <v>6441</v>
      </c>
      <c r="C85" s="6"/>
      <c r="D85" s="6"/>
      <c r="E85" s="6"/>
      <c r="F85" s="6"/>
      <c r="G85" s="6"/>
      <c r="H85" s="6"/>
      <c r="I85" s="6"/>
      <c r="J85" s="6"/>
      <c r="K85" s="6"/>
      <c r="L85" s="147"/>
    </row>
    <row r="86" spans="1:12" ht="12.75">
      <c r="A86" s="146"/>
      <c r="B86" s="6"/>
      <c r="C86" s="6"/>
      <c r="D86" s="6"/>
      <c r="E86" s="6"/>
      <c r="F86" s="6"/>
      <c r="G86" s="6"/>
      <c r="H86" s="6"/>
      <c r="I86" s="6"/>
      <c r="J86" s="6"/>
      <c r="K86" s="6"/>
      <c r="L86" s="147"/>
    </row>
    <row r="87" spans="1:12" ht="12.75">
      <c r="A87" s="146"/>
      <c r="B87" s="6" t="s">
        <v>6442</v>
      </c>
      <c r="C87" s="6"/>
      <c r="D87" s="6"/>
      <c r="E87" s="6"/>
      <c r="F87" s="6"/>
      <c r="G87" s="6"/>
      <c r="H87" s="6"/>
      <c r="I87" s="6"/>
      <c r="J87" s="6"/>
      <c r="K87" s="6"/>
      <c r="L87" s="147"/>
    </row>
    <row r="88" spans="1:12" ht="12.75">
      <c r="A88" s="146"/>
      <c r="B88" s="6"/>
      <c r="C88" s="6"/>
      <c r="D88" s="6"/>
      <c r="E88" s="6"/>
      <c r="F88" s="6"/>
      <c r="G88" s="6"/>
      <c r="H88" s="6"/>
      <c r="I88" s="6"/>
      <c r="J88" s="6"/>
      <c r="K88" s="6"/>
      <c r="L88" s="147"/>
    </row>
    <row r="89" spans="1:12" ht="12.75">
      <c r="A89" s="146"/>
      <c r="B89" s="6" t="s">
        <v>6443</v>
      </c>
      <c r="C89" s="6"/>
      <c r="D89" s="6"/>
      <c r="E89" s="6"/>
      <c r="F89" s="6"/>
      <c r="G89" s="6"/>
      <c r="H89" s="6"/>
      <c r="I89" s="6"/>
      <c r="J89" s="6"/>
      <c r="K89" s="6"/>
      <c r="L89" s="147"/>
    </row>
    <row r="90" spans="1:12" ht="12.75">
      <c r="A90" s="146"/>
      <c r="B90" s="6" t="s">
        <v>6444</v>
      </c>
      <c r="C90" s="6"/>
      <c r="D90" s="6"/>
      <c r="E90" s="6"/>
      <c r="F90" s="6"/>
      <c r="G90" s="6"/>
      <c r="H90" s="6"/>
      <c r="I90" s="6"/>
      <c r="J90" s="6"/>
      <c r="K90" s="6"/>
      <c r="L90" s="147"/>
    </row>
    <row r="91" spans="1:12" ht="12.75">
      <c r="A91" s="146"/>
      <c r="B91" s="6"/>
      <c r="C91" s="6"/>
      <c r="D91" s="6"/>
      <c r="E91" s="6"/>
      <c r="F91" s="6"/>
      <c r="G91" s="6"/>
      <c r="H91" s="6"/>
      <c r="I91" s="6"/>
      <c r="J91" s="6"/>
      <c r="K91" s="6"/>
      <c r="L91" s="147"/>
    </row>
    <row r="92" spans="1:12" ht="12.75">
      <c r="A92" s="146"/>
      <c r="B92" s="6" t="s">
        <v>6445</v>
      </c>
      <c r="C92" s="6"/>
      <c r="D92" s="6"/>
      <c r="E92" s="6"/>
      <c r="F92" s="6"/>
      <c r="G92" s="6"/>
      <c r="H92" s="6"/>
      <c r="I92" s="6"/>
      <c r="J92" s="6"/>
      <c r="K92" s="6"/>
      <c r="L92" s="147"/>
    </row>
    <row r="93" spans="1:12" ht="12.75">
      <c r="A93" s="146"/>
      <c r="B93" s="6"/>
      <c r="C93" s="6"/>
      <c r="D93" s="6"/>
      <c r="E93" s="6"/>
      <c r="F93" s="6"/>
      <c r="G93" s="6"/>
      <c r="H93" s="6"/>
      <c r="I93" s="6"/>
      <c r="J93" s="6"/>
      <c r="K93" s="6"/>
      <c r="L93" s="147"/>
    </row>
    <row r="94" spans="1:12" ht="12.75">
      <c r="A94" s="146"/>
      <c r="B94" s="6" t="s">
        <v>6446</v>
      </c>
      <c r="C94" s="6"/>
      <c r="D94" s="6"/>
      <c r="E94" s="6"/>
      <c r="F94" s="6"/>
      <c r="G94" s="6"/>
      <c r="H94" s="6"/>
      <c r="I94" s="6"/>
      <c r="J94" s="6"/>
      <c r="K94" s="6"/>
      <c r="L94" s="147"/>
    </row>
    <row r="95" spans="1:12" ht="12.75">
      <c r="A95" s="146"/>
      <c r="B95" s="6" t="s">
        <v>6447</v>
      </c>
      <c r="C95" s="6"/>
      <c r="D95" s="6"/>
      <c r="E95" s="6"/>
      <c r="F95" s="6"/>
      <c r="G95" s="6"/>
      <c r="H95" s="6"/>
      <c r="I95" s="6"/>
      <c r="J95" s="6"/>
      <c r="K95" s="6"/>
      <c r="L95" s="147"/>
    </row>
    <row r="96" spans="1:12" ht="12.75">
      <c r="A96" s="146"/>
      <c r="B96" s="6" t="s">
        <v>6448</v>
      </c>
      <c r="C96" s="6"/>
      <c r="D96" s="6"/>
      <c r="E96" s="6"/>
      <c r="F96" s="6"/>
      <c r="G96" s="6"/>
      <c r="H96" s="6"/>
      <c r="I96" s="6"/>
      <c r="J96" s="6"/>
      <c r="K96" s="6"/>
      <c r="L96" s="147"/>
    </row>
    <row r="97" spans="1:12" ht="12.75">
      <c r="A97" s="146"/>
      <c r="B97" s="6" t="s">
        <v>6449</v>
      </c>
      <c r="C97" s="6"/>
      <c r="D97" s="6"/>
      <c r="E97" s="6"/>
      <c r="F97" s="6"/>
      <c r="G97" s="6"/>
      <c r="H97" s="6"/>
      <c r="I97" s="6"/>
      <c r="J97" s="6"/>
      <c r="K97" s="6"/>
      <c r="L97" s="147"/>
    </row>
    <row r="98" spans="1:12" ht="12.75">
      <c r="A98" s="146"/>
      <c r="B98" s="6" t="s">
        <v>6450</v>
      </c>
      <c r="C98" s="6"/>
      <c r="D98" s="6"/>
      <c r="E98" s="6"/>
      <c r="F98" s="6"/>
      <c r="G98" s="6"/>
      <c r="H98" s="6"/>
      <c r="I98" s="6"/>
      <c r="J98" s="6"/>
      <c r="K98" s="6"/>
      <c r="L98" s="147"/>
    </row>
    <row r="99" spans="1:12" ht="12.75">
      <c r="A99" s="146"/>
      <c r="B99" s="6"/>
      <c r="C99" s="6"/>
      <c r="D99" s="6"/>
      <c r="E99" s="6"/>
      <c r="F99" s="6"/>
      <c r="G99" s="6"/>
      <c r="H99" s="6"/>
      <c r="I99" s="6"/>
      <c r="J99" s="6"/>
      <c r="K99" s="6"/>
      <c r="L99" s="147"/>
    </row>
    <row r="100" spans="1:12" ht="12.75">
      <c r="A100" s="146"/>
      <c r="B100" s="6" t="s">
        <v>6451</v>
      </c>
      <c r="C100" s="6"/>
      <c r="D100" s="6"/>
      <c r="E100" s="6"/>
      <c r="F100" s="6"/>
      <c r="G100" s="6"/>
      <c r="H100" s="6"/>
      <c r="I100" s="6"/>
      <c r="J100" s="6"/>
      <c r="K100" s="6"/>
      <c r="L100" s="147"/>
    </row>
    <row r="101" spans="1:12" ht="12.75">
      <c r="A101" s="146"/>
      <c r="B101" s="6"/>
      <c r="C101" s="6"/>
      <c r="D101" s="6"/>
      <c r="E101" s="6"/>
      <c r="F101" s="6"/>
      <c r="G101" s="6"/>
      <c r="H101" s="6"/>
      <c r="I101" s="6"/>
      <c r="J101" s="6"/>
      <c r="K101" s="6"/>
      <c r="L101" s="147"/>
    </row>
    <row r="102" spans="1:12" ht="12.75">
      <c r="A102" s="146"/>
      <c r="B102" s="6" t="s">
        <v>6452</v>
      </c>
      <c r="C102" s="6"/>
      <c r="D102" s="6"/>
      <c r="E102" s="6"/>
      <c r="F102" s="6"/>
      <c r="G102" s="6"/>
      <c r="H102" s="6"/>
      <c r="I102" s="6"/>
      <c r="J102" s="6"/>
      <c r="K102" s="6"/>
      <c r="L102" s="147"/>
    </row>
    <row r="103" spans="1:12" ht="12.75">
      <c r="A103" s="146"/>
      <c r="B103" s="6" t="s">
        <v>6453</v>
      </c>
      <c r="C103" s="6"/>
      <c r="D103" s="6"/>
      <c r="E103" s="6"/>
      <c r="F103" s="6"/>
      <c r="G103" s="6"/>
      <c r="H103" s="6"/>
      <c r="I103" s="6"/>
      <c r="J103" s="6"/>
      <c r="K103" s="6"/>
      <c r="L103" s="147"/>
    </row>
    <row r="104" spans="1:12" ht="12.75">
      <c r="A104" s="146"/>
      <c r="B104" s="6" t="s">
        <v>6454</v>
      </c>
      <c r="C104" s="6"/>
      <c r="D104" s="6"/>
      <c r="E104" s="6"/>
      <c r="F104" s="6"/>
      <c r="G104" s="6"/>
      <c r="H104" s="6"/>
      <c r="I104" s="6"/>
      <c r="J104" s="6"/>
      <c r="K104" s="6"/>
      <c r="L104" s="147"/>
    </row>
    <row r="105" spans="1:12" ht="12.75">
      <c r="A105" s="146"/>
      <c r="B105" s="6" t="s">
        <v>6455</v>
      </c>
      <c r="C105" s="6"/>
      <c r="D105" s="6"/>
      <c r="E105" s="6"/>
      <c r="F105" s="6"/>
      <c r="G105" s="6"/>
      <c r="H105" s="6"/>
      <c r="I105" s="6"/>
      <c r="J105" s="6"/>
      <c r="K105" s="6"/>
      <c r="L105" s="147"/>
    </row>
    <row r="106" spans="1:12" ht="12.75">
      <c r="A106" s="146"/>
      <c r="B106" s="6" t="s">
        <v>6456</v>
      </c>
      <c r="C106" s="6"/>
      <c r="D106" s="6"/>
      <c r="E106" s="6"/>
      <c r="F106" s="6"/>
      <c r="G106" s="6"/>
      <c r="H106" s="6"/>
      <c r="I106" s="6"/>
      <c r="J106" s="6"/>
      <c r="K106" s="6"/>
      <c r="L106" s="147"/>
    </row>
    <row r="107" spans="1:12" ht="12.75">
      <c r="A107" s="146"/>
      <c r="B107" s="6" t="s">
        <v>6457</v>
      </c>
      <c r="C107" s="6"/>
      <c r="D107" s="6"/>
      <c r="E107" s="6"/>
      <c r="F107" s="6"/>
      <c r="G107" s="6"/>
      <c r="H107" s="6"/>
      <c r="I107" s="6"/>
      <c r="J107" s="6"/>
      <c r="K107" s="6"/>
      <c r="L107" s="147"/>
    </row>
    <row r="108" spans="1:12" ht="12.75">
      <c r="A108" s="146"/>
      <c r="B108" s="6" t="s">
        <v>6458</v>
      </c>
      <c r="C108" s="6"/>
      <c r="D108" s="6"/>
      <c r="E108" s="6"/>
      <c r="F108" s="6"/>
      <c r="G108" s="6"/>
      <c r="H108" s="6"/>
      <c r="I108" s="6"/>
      <c r="J108" s="6"/>
      <c r="K108" s="6"/>
      <c r="L108" s="147"/>
    </row>
    <row r="109" spans="1:12" ht="12.75">
      <c r="A109" s="146"/>
      <c r="B109" s="6" t="s">
        <v>6459</v>
      </c>
      <c r="C109" s="6"/>
      <c r="D109" s="6"/>
      <c r="E109" s="6"/>
      <c r="F109" s="6"/>
      <c r="G109" s="6"/>
      <c r="H109" s="6"/>
      <c r="I109" s="6"/>
      <c r="J109" s="6"/>
      <c r="K109" s="6"/>
      <c r="L109" s="147"/>
    </row>
    <row r="110" spans="1:12" ht="12.75">
      <c r="A110" s="146"/>
      <c r="B110" s="6" t="s">
        <v>6460</v>
      </c>
      <c r="C110" s="6"/>
      <c r="D110" s="6"/>
      <c r="E110" s="6"/>
      <c r="F110" s="6"/>
      <c r="G110" s="6"/>
      <c r="H110" s="6"/>
      <c r="I110" s="6"/>
      <c r="J110" s="6"/>
      <c r="K110" s="6"/>
      <c r="L110" s="147"/>
    </row>
    <row r="111" spans="1:12" ht="12.75">
      <c r="A111" s="146"/>
      <c r="B111" s="6" t="s">
        <v>6461</v>
      </c>
      <c r="C111" s="6"/>
      <c r="D111" s="6"/>
      <c r="E111" s="6"/>
      <c r="F111" s="6"/>
      <c r="G111" s="6"/>
      <c r="H111" s="6"/>
      <c r="I111" s="6"/>
      <c r="J111" s="6"/>
      <c r="K111" s="6"/>
      <c r="L111" s="147"/>
    </row>
    <row r="112" spans="1:12" ht="12.75">
      <c r="A112" s="146"/>
      <c r="B112" s="6" t="s">
        <v>6462</v>
      </c>
      <c r="C112" s="6"/>
      <c r="D112" s="6"/>
      <c r="E112" s="6"/>
      <c r="F112" s="6"/>
      <c r="G112" s="6"/>
      <c r="H112" s="6"/>
      <c r="I112" s="6"/>
      <c r="J112" s="6"/>
      <c r="K112" s="6"/>
      <c r="L112" s="147"/>
    </row>
    <row r="113" spans="1:12" ht="12.75">
      <c r="A113" s="146"/>
      <c r="B113" s="6"/>
      <c r="C113" s="6"/>
      <c r="D113" s="6"/>
      <c r="E113" s="6"/>
      <c r="F113" s="6"/>
      <c r="G113" s="6"/>
      <c r="H113" s="6"/>
      <c r="I113" s="6"/>
      <c r="J113" s="6"/>
      <c r="K113" s="6"/>
      <c r="L113" s="147"/>
    </row>
    <row r="114" spans="1:12" ht="12.75">
      <c r="A114" s="146"/>
      <c r="B114" s="6"/>
      <c r="C114" s="6"/>
      <c r="D114" s="6"/>
      <c r="E114" s="6"/>
      <c r="F114" s="6"/>
      <c r="G114" s="6"/>
      <c r="H114" s="6"/>
      <c r="I114" s="6"/>
      <c r="J114" s="6"/>
      <c r="K114" s="6"/>
      <c r="L114" s="147"/>
    </row>
    <row r="115" spans="1:12" ht="12.75">
      <c r="A115" s="146"/>
      <c r="B115" s="6" t="s">
        <v>6463</v>
      </c>
      <c r="C115" s="6"/>
      <c r="D115" s="6"/>
      <c r="E115" s="6"/>
      <c r="F115" s="6"/>
      <c r="G115" s="6"/>
      <c r="H115" s="6"/>
      <c r="I115" s="6"/>
      <c r="J115" s="6"/>
      <c r="K115" s="6"/>
      <c r="L115" s="147"/>
    </row>
    <row r="116" spans="1:12" ht="12.75">
      <c r="A116" s="146"/>
      <c r="B116" s="6" t="s">
        <v>6464</v>
      </c>
      <c r="C116" s="6"/>
      <c r="D116" s="6"/>
      <c r="E116" s="6"/>
      <c r="F116" s="6"/>
      <c r="G116" s="6"/>
      <c r="H116" s="6"/>
      <c r="I116" s="6"/>
      <c r="J116" s="6"/>
      <c r="K116" s="6"/>
      <c r="L116" s="147"/>
    </row>
    <row r="117" spans="1:12" ht="12.75">
      <c r="A117" s="146"/>
      <c r="B117" s="6" t="s">
        <v>6465</v>
      </c>
      <c r="C117" s="6"/>
      <c r="D117" s="6"/>
      <c r="E117" s="6"/>
      <c r="F117" s="6"/>
      <c r="G117" s="6"/>
      <c r="H117" s="6"/>
      <c r="I117" s="6"/>
      <c r="J117" s="6"/>
      <c r="K117" s="6"/>
      <c r="L117" s="147"/>
    </row>
    <row r="118" spans="1:12" ht="12.75">
      <c r="A118" s="146"/>
      <c r="B118" s="6" t="s">
        <v>6466</v>
      </c>
      <c r="C118" s="6"/>
      <c r="D118" s="6"/>
      <c r="E118" s="6"/>
      <c r="F118" s="6"/>
      <c r="G118" s="6"/>
      <c r="H118" s="6"/>
      <c r="I118" s="6"/>
      <c r="J118" s="6"/>
      <c r="K118" s="6"/>
      <c r="L118" s="147"/>
    </row>
    <row r="119" spans="1:12" ht="12.75">
      <c r="A119" s="146"/>
      <c r="B119" s="6" t="s">
        <v>6467</v>
      </c>
      <c r="C119" s="6"/>
      <c r="D119" s="6"/>
      <c r="E119" s="6"/>
      <c r="F119" s="6"/>
      <c r="G119" s="6"/>
      <c r="H119" s="6"/>
      <c r="I119" s="6"/>
      <c r="J119" s="6"/>
      <c r="K119" s="6"/>
      <c r="L119" s="147"/>
    </row>
    <row r="120" spans="1:12" ht="12.75">
      <c r="A120" s="146"/>
      <c r="B120" s="6" t="s">
        <v>6468</v>
      </c>
      <c r="C120" s="6"/>
      <c r="D120" s="6"/>
      <c r="E120" s="6"/>
      <c r="F120" s="6"/>
      <c r="G120" s="6"/>
      <c r="H120" s="6"/>
      <c r="I120" s="6"/>
      <c r="J120" s="6"/>
      <c r="K120" s="6"/>
      <c r="L120" s="147"/>
    </row>
    <row r="121" spans="1:12" ht="12.75">
      <c r="A121" s="146"/>
      <c r="B121" s="6" t="s">
        <v>6469</v>
      </c>
      <c r="C121" s="6"/>
      <c r="D121" s="6"/>
      <c r="E121" s="6"/>
      <c r="F121" s="6"/>
      <c r="G121" s="6"/>
      <c r="H121" s="6"/>
      <c r="I121" s="6"/>
      <c r="J121" s="6"/>
      <c r="K121" s="6"/>
      <c r="L121" s="147"/>
    </row>
    <row r="122" spans="1:12" ht="12.75">
      <c r="A122" s="146"/>
      <c r="B122" s="6"/>
      <c r="C122" s="6"/>
      <c r="D122" s="6"/>
      <c r="E122" s="6"/>
      <c r="F122" s="6"/>
      <c r="G122" s="6"/>
      <c r="H122" s="6"/>
      <c r="I122" s="6"/>
      <c r="J122" s="6"/>
      <c r="K122" s="6"/>
      <c r="L122" s="147"/>
    </row>
    <row r="123" spans="1:12" ht="12.75">
      <c r="A123" s="146"/>
      <c r="B123" s="6"/>
      <c r="C123" s="6"/>
      <c r="D123" s="6"/>
      <c r="E123" s="6"/>
      <c r="F123" s="6"/>
      <c r="G123" s="6"/>
      <c r="H123" s="6"/>
      <c r="I123" s="6"/>
      <c r="J123" s="6"/>
      <c r="K123" s="6"/>
      <c r="L123" s="147"/>
    </row>
    <row r="124" spans="1:12" ht="12.75">
      <c r="A124" s="146"/>
      <c r="B124" s="6" t="s">
        <v>6470</v>
      </c>
      <c r="C124" s="6"/>
      <c r="D124" s="6"/>
      <c r="E124" s="6"/>
      <c r="F124" s="6"/>
      <c r="G124" s="6"/>
      <c r="H124" s="6"/>
      <c r="I124" s="6"/>
      <c r="J124" s="6"/>
      <c r="K124" s="6"/>
      <c r="L124" s="147"/>
    </row>
    <row r="125" spans="1:12" ht="12.75">
      <c r="A125" s="146"/>
      <c r="B125" s="6" t="s">
        <v>6464</v>
      </c>
      <c r="C125" s="6"/>
      <c r="D125" s="6"/>
      <c r="E125" s="6"/>
      <c r="F125" s="6"/>
      <c r="G125" s="6"/>
      <c r="H125" s="6"/>
      <c r="I125" s="6"/>
      <c r="J125" s="6"/>
      <c r="K125" s="6"/>
      <c r="L125" s="147"/>
    </row>
    <row r="126" spans="1:12" ht="12.75">
      <c r="A126" s="146"/>
      <c r="B126" s="6" t="s">
        <v>6471</v>
      </c>
      <c r="C126" s="6"/>
      <c r="D126" s="6"/>
      <c r="E126" s="6"/>
      <c r="F126" s="6"/>
      <c r="G126" s="6"/>
      <c r="H126" s="6"/>
      <c r="I126" s="6"/>
      <c r="J126" s="6"/>
      <c r="K126" s="6"/>
      <c r="L126" s="147"/>
    </row>
    <row r="127" spans="1:12" ht="12.75">
      <c r="A127" s="146"/>
      <c r="B127" s="6" t="s">
        <v>6472</v>
      </c>
      <c r="C127" s="6"/>
      <c r="D127" s="6"/>
      <c r="E127" s="6"/>
      <c r="F127" s="6"/>
      <c r="G127" s="6"/>
      <c r="H127" s="6"/>
      <c r="I127" s="6"/>
      <c r="J127" s="6"/>
      <c r="K127" s="6"/>
      <c r="L127" s="147"/>
    </row>
    <row r="128" spans="1:12" ht="12.75">
      <c r="A128" s="146"/>
      <c r="B128" s="6" t="s">
        <v>6473</v>
      </c>
      <c r="C128" s="6"/>
      <c r="D128" s="6"/>
      <c r="E128" s="6"/>
      <c r="F128" s="6"/>
      <c r="G128" s="6"/>
      <c r="H128" s="6"/>
      <c r="I128" s="6"/>
      <c r="J128" s="6"/>
      <c r="K128" s="6"/>
      <c r="L128" s="147"/>
    </row>
    <row r="129" spans="1:12" ht="12.75">
      <c r="A129" s="146"/>
      <c r="B129" s="6" t="s">
        <v>6457</v>
      </c>
      <c r="C129" s="6"/>
      <c r="D129" s="6"/>
      <c r="E129" s="6"/>
      <c r="F129" s="6"/>
      <c r="G129" s="6"/>
      <c r="H129" s="6"/>
      <c r="I129" s="6"/>
      <c r="J129" s="6"/>
      <c r="K129" s="6"/>
      <c r="L129" s="147"/>
    </row>
    <row r="130" spans="1:12" ht="12.75">
      <c r="A130" s="146"/>
      <c r="B130" s="6" t="s">
        <v>6474</v>
      </c>
      <c r="C130" s="6"/>
      <c r="D130" s="6"/>
      <c r="E130" s="6"/>
      <c r="F130" s="6"/>
      <c r="G130" s="6"/>
      <c r="H130" s="6"/>
      <c r="I130" s="6"/>
      <c r="J130" s="6"/>
      <c r="K130" s="6"/>
      <c r="L130" s="147"/>
    </row>
    <row r="131" spans="1:12" ht="12.75">
      <c r="A131" s="146"/>
      <c r="B131" s="6" t="s">
        <v>6467</v>
      </c>
      <c r="C131" s="6"/>
      <c r="D131" s="6"/>
      <c r="E131" s="6"/>
      <c r="F131" s="6"/>
      <c r="G131" s="6"/>
      <c r="H131" s="6"/>
      <c r="I131" s="6"/>
      <c r="J131" s="6"/>
      <c r="K131" s="6"/>
      <c r="L131" s="147"/>
    </row>
    <row r="132" spans="1:12" ht="12.75">
      <c r="A132" s="146"/>
      <c r="B132" s="6" t="s">
        <v>6468</v>
      </c>
      <c r="C132" s="6"/>
      <c r="D132" s="6"/>
      <c r="E132" s="6"/>
      <c r="F132" s="6"/>
      <c r="G132" s="6"/>
      <c r="H132" s="6"/>
      <c r="I132" s="6"/>
      <c r="J132" s="6"/>
      <c r="K132" s="6"/>
      <c r="L132" s="147"/>
    </row>
    <row r="133" spans="1:12" ht="12.75">
      <c r="A133" s="146"/>
      <c r="B133" s="6" t="s">
        <v>6475</v>
      </c>
      <c r="C133" s="6"/>
      <c r="D133" s="6"/>
      <c r="E133" s="6"/>
      <c r="F133" s="6"/>
      <c r="G133" s="6"/>
      <c r="H133" s="6"/>
      <c r="I133" s="6"/>
      <c r="J133" s="6"/>
      <c r="K133" s="6"/>
      <c r="L133" s="147"/>
    </row>
    <row r="134" spans="1:12" ht="12.75">
      <c r="A134" s="146"/>
      <c r="B134" s="6"/>
      <c r="C134" s="6"/>
      <c r="D134" s="6"/>
      <c r="E134" s="6"/>
      <c r="F134" s="6"/>
      <c r="G134" s="6"/>
      <c r="H134" s="6"/>
      <c r="I134" s="6"/>
      <c r="J134" s="6"/>
      <c r="K134" s="6"/>
      <c r="L134" s="147"/>
    </row>
    <row r="135" spans="1:12" ht="12.75">
      <c r="A135" s="146"/>
      <c r="B135" s="6" t="s">
        <v>6476</v>
      </c>
      <c r="C135" s="6"/>
      <c r="D135" s="6"/>
      <c r="E135" s="6"/>
      <c r="F135" s="6"/>
      <c r="G135" s="6"/>
      <c r="H135" s="6"/>
      <c r="I135" s="6"/>
      <c r="J135" s="6"/>
      <c r="K135" s="6"/>
      <c r="L135" s="147"/>
    </row>
    <row r="136" spans="1:12" ht="12.75">
      <c r="A136" s="146"/>
      <c r="B136" s="6"/>
      <c r="C136" s="6"/>
      <c r="D136" s="6"/>
      <c r="E136" s="6"/>
      <c r="F136" s="6"/>
      <c r="G136" s="6"/>
      <c r="H136" s="6"/>
      <c r="I136" s="6"/>
      <c r="J136" s="6"/>
      <c r="K136" s="6"/>
      <c r="L136" s="147"/>
    </row>
    <row r="137" spans="1:12" ht="12.75">
      <c r="A137" s="146"/>
      <c r="B137" s="6" t="s">
        <v>6452</v>
      </c>
      <c r="C137" s="6"/>
      <c r="D137" s="6"/>
      <c r="E137" s="6"/>
      <c r="F137" s="6"/>
      <c r="G137" s="6"/>
      <c r="H137" s="6"/>
      <c r="I137" s="6"/>
      <c r="J137" s="6"/>
      <c r="K137" s="6"/>
      <c r="L137" s="147"/>
    </row>
    <row r="138" spans="1:12" ht="12.75">
      <c r="A138" s="146"/>
      <c r="B138" s="6" t="s">
        <v>6477</v>
      </c>
      <c r="C138" s="6"/>
      <c r="D138" s="6"/>
      <c r="E138" s="6"/>
      <c r="F138" s="6"/>
      <c r="G138" s="6"/>
      <c r="H138" s="6"/>
      <c r="I138" s="6"/>
      <c r="J138" s="6"/>
      <c r="K138" s="6"/>
      <c r="L138" s="147"/>
    </row>
    <row r="139" spans="1:12" ht="12.75">
      <c r="A139" s="146"/>
      <c r="B139" s="6" t="s">
        <v>6478</v>
      </c>
      <c r="C139" s="6"/>
      <c r="D139" s="6"/>
      <c r="E139" s="6"/>
      <c r="F139" s="6"/>
      <c r="G139" s="6"/>
      <c r="H139" s="6"/>
      <c r="I139" s="6"/>
      <c r="J139" s="6"/>
      <c r="K139" s="6"/>
      <c r="L139" s="147"/>
    </row>
    <row r="140" spans="1:12" ht="12.75">
      <c r="A140" s="146"/>
      <c r="B140" s="6" t="s">
        <v>6479</v>
      </c>
      <c r="C140" s="6"/>
      <c r="D140" s="6"/>
      <c r="E140" s="6"/>
      <c r="F140" s="6"/>
      <c r="G140" s="6"/>
      <c r="H140" s="6"/>
      <c r="I140" s="6"/>
      <c r="J140" s="6"/>
      <c r="K140" s="6"/>
      <c r="L140" s="147"/>
    </row>
    <row r="141" spans="1:12" ht="12.75">
      <c r="A141" s="146"/>
      <c r="B141" s="6" t="s">
        <v>6531</v>
      </c>
      <c r="C141" s="6"/>
      <c r="D141" s="6"/>
      <c r="E141" s="6"/>
      <c r="F141" s="6"/>
      <c r="G141" s="6"/>
      <c r="H141" s="6"/>
      <c r="I141" s="6"/>
      <c r="J141" s="6"/>
      <c r="K141" s="6"/>
      <c r="L141" s="147"/>
    </row>
    <row r="142" spans="1:12" ht="12.75">
      <c r="A142" s="146"/>
      <c r="B142" s="6" t="s">
        <v>6532</v>
      </c>
      <c r="C142" s="6"/>
      <c r="D142" s="6"/>
      <c r="E142" s="6"/>
      <c r="F142" s="6"/>
      <c r="G142" s="6"/>
      <c r="H142" s="6"/>
      <c r="I142" s="6"/>
      <c r="J142" s="6"/>
      <c r="K142" s="6"/>
      <c r="L142" s="147"/>
    </row>
    <row r="143" spans="1:12" ht="12.75">
      <c r="A143" s="146"/>
      <c r="B143" s="6" t="s">
        <v>6468</v>
      </c>
      <c r="C143" s="6"/>
      <c r="D143" s="6"/>
      <c r="E143" s="6"/>
      <c r="F143" s="6"/>
      <c r="G143" s="6"/>
      <c r="H143" s="6"/>
      <c r="I143" s="6"/>
      <c r="J143" s="6"/>
      <c r="K143" s="6"/>
      <c r="L143" s="147"/>
    </row>
    <row r="144" spans="1:12" ht="12.75">
      <c r="A144" s="146"/>
      <c r="B144" s="6" t="s">
        <v>6480</v>
      </c>
      <c r="C144" s="6"/>
      <c r="D144" s="6"/>
      <c r="E144" s="6"/>
      <c r="F144" s="6"/>
      <c r="G144" s="6"/>
      <c r="H144" s="6"/>
      <c r="I144" s="6"/>
      <c r="J144" s="6"/>
      <c r="K144" s="6"/>
      <c r="L144" s="147"/>
    </row>
    <row r="145" spans="1:12" ht="12.75">
      <c r="A145" s="146"/>
      <c r="B145" s="6" t="s">
        <v>6481</v>
      </c>
      <c r="C145" s="6"/>
      <c r="D145" s="6"/>
      <c r="E145" s="6"/>
      <c r="F145" s="6"/>
      <c r="G145" s="6"/>
      <c r="H145" s="6"/>
      <c r="I145" s="6"/>
      <c r="J145" s="6"/>
      <c r="K145" s="6"/>
      <c r="L145" s="147"/>
    </row>
    <row r="146" spans="1:12" ht="12.75">
      <c r="A146" s="146"/>
      <c r="B146" s="6" t="s">
        <v>6482</v>
      </c>
      <c r="C146" s="6"/>
      <c r="D146" s="6"/>
      <c r="E146" s="6"/>
      <c r="F146" s="6"/>
      <c r="G146" s="6"/>
      <c r="H146" s="6"/>
      <c r="I146" s="6"/>
      <c r="J146" s="6"/>
      <c r="K146" s="6"/>
      <c r="L146" s="147"/>
    </row>
    <row r="147" spans="1:12" ht="12.75">
      <c r="A147" s="146"/>
      <c r="B147" s="6"/>
      <c r="C147" s="6"/>
      <c r="D147" s="6"/>
      <c r="E147" s="6"/>
      <c r="F147" s="6"/>
      <c r="G147" s="6"/>
      <c r="H147" s="6"/>
      <c r="I147" s="6"/>
      <c r="J147" s="6"/>
      <c r="K147" s="6"/>
      <c r="L147" s="147"/>
    </row>
    <row r="148" spans="1:12" ht="12.75">
      <c r="A148" s="146"/>
      <c r="B148" s="6" t="s">
        <v>6470</v>
      </c>
      <c r="C148" s="6"/>
      <c r="D148" s="6"/>
      <c r="E148" s="6"/>
      <c r="F148" s="6"/>
      <c r="G148" s="6"/>
      <c r="H148" s="6"/>
      <c r="I148" s="6"/>
      <c r="J148" s="6"/>
      <c r="K148" s="6"/>
      <c r="L148" s="147"/>
    </row>
    <row r="149" spans="1:12" ht="12.75">
      <c r="A149" s="146"/>
      <c r="B149" s="6" t="s">
        <v>6483</v>
      </c>
      <c r="C149" s="6"/>
      <c r="D149" s="6"/>
      <c r="E149" s="6"/>
      <c r="F149" s="6"/>
      <c r="G149" s="6"/>
      <c r="H149" s="6"/>
      <c r="I149" s="6"/>
      <c r="J149" s="6"/>
      <c r="K149" s="6"/>
      <c r="L149" s="147"/>
    </row>
    <row r="150" spans="1:12" ht="12.75">
      <c r="A150" s="146"/>
      <c r="B150" s="6" t="s">
        <v>6484</v>
      </c>
      <c r="C150" s="6"/>
      <c r="D150" s="6"/>
      <c r="E150" s="6"/>
      <c r="F150" s="6"/>
      <c r="G150" s="6"/>
      <c r="H150" s="6"/>
      <c r="I150" s="6"/>
      <c r="J150" s="6"/>
      <c r="K150" s="6"/>
      <c r="L150" s="147"/>
    </row>
    <row r="151" spans="1:12" ht="12.75">
      <c r="A151" s="146"/>
      <c r="B151" s="6" t="s">
        <v>2570</v>
      </c>
      <c r="C151" s="6"/>
      <c r="D151" s="6"/>
      <c r="E151" s="6"/>
      <c r="F151" s="6"/>
      <c r="G151" s="6"/>
      <c r="H151" s="6"/>
      <c r="I151" s="6"/>
      <c r="J151" s="6"/>
      <c r="K151" s="6"/>
      <c r="L151" s="147"/>
    </row>
    <row r="152" spans="1:12" ht="12.75">
      <c r="A152" s="146"/>
      <c r="B152" s="6"/>
      <c r="C152" s="6"/>
      <c r="D152" s="6"/>
      <c r="E152" s="6"/>
      <c r="F152" s="6"/>
      <c r="G152" s="6"/>
      <c r="H152" s="6"/>
      <c r="I152" s="6"/>
      <c r="J152" s="6"/>
      <c r="K152" s="6"/>
      <c r="L152" s="147"/>
    </row>
    <row r="153" spans="1:12" ht="12.75">
      <c r="A153" s="146"/>
      <c r="B153" s="6" t="s">
        <v>6485</v>
      </c>
      <c r="C153" s="6"/>
      <c r="D153" s="6"/>
      <c r="E153" s="6"/>
      <c r="F153" s="6"/>
      <c r="G153" s="6"/>
      <c r="H153" s="6"/>
      <c r="I153" s="6"/>
      <c r="J153" s="6"/>
      <c r="K153" s="6"/>
      <c r="L153" s="147"/>
    </row>
    <row r="154" spans="1:12" ht="12.75">
      <c r="A154" s="146"/>
      <c r="B154" s="6" t="s">
        <v>6533</v>
      </c>
      <c r="C154" s="6"/>
      <c r="D154" s="6"/>
      <c r="E154" s="6"/>
      <c r="F154" s="6"/>
      <c r="G154" s="6"/>
      <c r="H154" s="6"/>
      <c r="I154" s="6"/>
      <c r="J154" s="6"/>
      <c r="K154" s="6"/>
      <c r="L154" s="147"/>
    </row>
    <row r="155" spans="1:12" ht="12.75">
      <c r="A155" s="146"/>
      <c r="B155" s="6" t="s">
        <v>6534</v>
      </c>
      <c r="C155" s="6"/>
      <c r="D155" s="6"/>
      <c r="E155" s="6"/>
      <c r="F155" s="6"/>
      <c r="G155" s="6"/>
      <c r="H155" s="6"/>
      <c r="I155" s="6"/>
      <c r="J155" s="6"/>
      <c r="K155" s="6"/>
      <c r="L155" s="147"/>
    </row>
    <row r="156" spans="1:12" ht="12.75">
      <c r="A156" s="146"/>
      <c r="B156" s="6" t="s">
        <v>6486</v>
      </c>
      <c r="C156" s="6"/>
      <c r="D156" s="6"/>
      <c r="E156" s="6"/>
      <c r="F156" s="6"/>
      <c r="G156" s="6"/>
      <c r="H156" s="6"/>
      <c r="I156" s="6"/>
      <c r="J156" s="6"/>
      <c r="K156" s="6"/>
      <c r="L156" s="147"/>
    </row>
    <row r="157" spans="1:12" ht="12.75">
      <c r="A157" s="146"/>
      <c r="B157" s="6" t="s">
        <v>6487</v>
      </c>
      <c r="C157" s="6"/>
      <c r="D157" s="6"/>
      <c r="E157" s="6"/>
      <c r="F157" s="6"/>
      <c r="G157" s="6"/>
      <c r="H157" s="6"/>
      <c r="I157" s="6"/>
      <c r="J157" s="6"/>
      <c r="K157" s="6"/>
      <c r="L157" s="147"/>
    </row>
    <row r="158" spans="1:12" ht="12.75">
      <c r="A158" s="146"/>
      <c r="B158" s="6" t="s">
        <v>6488</v>
      </c>
      <c r="C158" s="6"/>
      <c r="D158" s="6"/>
      <c r="E158" s="6"/>
      <c r="F158" s="6"/>
      <c r="G158" s="6"/>
      <c r="H158" s="6"/>
      <c r="I158" s="6"/>
      <c r="J158" s="6"/>
      <c r="K158" s="6"/>
      <c r="L158" s="147"/>
    </row>
    <row r="159" spans="1:12" ht="12.75">
      <c r="A159" s="146"/>
      <c r="B159" s="6" t="s">
        <v>6489</v>
      </c>
      <c r="C159" s="6"/>
      <c r="D159" s="6"/>
      <c r="E159" s="6"/>
      <c r="F159" s="6"/>
      <c r="G159" s="6"/>
      <c r="H159" s="6"/>
      <c r="I159" s="6"/>
      <c r="J159" s="6"/>
      <c r="K159" s="6"/>
      <c r="L159" s="147"/>
    </row>
    <row r="160" spans="1:12" ht="12.75">
      <c r="A160" s="146"/>
      <c r="B160" s="6" t="s">
        <v>6490</v>
      </c>
      <c r="C160" s="6"/>
      <c r="D160" s="6"/>
      <c r="E160" s="6"/>
      <c r="F160" s="6"/>
      <c r="G160" s="6"/>
      <c r="H160" s="6"/>
      <c r="I160" s="6"/>
      <c r="J160" s="6"/>
      <c r="K160" s="6"/>
      <c r="L160" s="147"/>
    </row>
    <row r="161" spans="1:12" ht="12.75">
      <c r="A161" s="146"/>
      <c r="B161" s="6"/>
      <c r="C161" s="6"/>
      <c r="D161" s="6"/>
      <c r="E161" s="6"/>
      <c r="F161" s="6"/>
      <c r="G161" s="6"/>
      <c r="H161" s="6"/>
      <c r="I161" s="6"/>
      <c r="J161" s="6"/>
      <c r="K161" s="6"/>
      <c r="L161" s="147"/>
    </row>
    <row r="162" spans="1:12" ht="12.75">
      <c r="A162" s="146"/>
      <c r="B162" s="151" t="s">
        <v>6491</v>
      </c>
      <c r="C162" s="6"/>
      <c r="D162" s="6"/>
      <c r="E162" s="6"/>
      <c r="F162" s="6"/>
      <c r="G162" s="6"/>
      <c r="H162" s="6"/>
      <c r="I162" s="6"/>
      <c r="J162" s="6"/>
      <c r="K162" s="6"/>
      <c r="L162" s="147"/>
    </row>
    <row r="163" spans="1:12" ht="12.75">
      <c r="A163" s="146"/>
      <c r="B163" s="6"/>
      <c r="C163" s="6"/>
      <c r="D163" s="6"/>
      <c r="E163" s="6"/>
      <c r="F163" s="6"/>
      <c r="G163" s="6"/>
      <c r="H163" s="6"/>
      <c r="I163" s="6"/>
      <c r="J163" s="6"/>
      <c r="K163" s="6"/>
      <c r="L163" s="147"/>
    </row>
    <row r="164" spans="1:12" ht="12.75">
      <c r="A164" s="146"/>
      <c r="B164" s="6"/>
      <c r="C164" s="6"/>
      <c r="D164" s="6"/>
      <c r="E164" s="6"/>
      <c r="F164" s="6"/>
      <c r="G164" s="6"/>
      <c r="H164" s="6"/>
      <c r="I164" s="6"/>
      <c r="J164" s="6"/>
      <c r="K164" s="6"/>
      <c r="L164" s="147"/>
    </row>
    <row r="165" spans="1:12" ht="12.75">
      <c r="A165" s="146"/>
      <c r="B165" s="6" t="s">
        <v>6492</v>
      </c>
      <c r="C165" s="6"/>
      <c r="D165" s="6"/>
      <c r="E165" s="6"/>
      <c r="F165" s="6"/>
      <c r="G165" s="6"/>
      <c r="H165" s="6"/>
      <c r="I165" s="6"/>
      <c r="J165" s="6"/>
      <c r="K165" s="6"/>
      <c r="L165" s="147"/>
    </row>
    <row r="166" spans="1:12" ht="12.75">
      <c r="A166" s="146"/>
      <c r="B166" s="6"/>
      <c r="C166" s="6"/>
      <c r="D166" s="6"/>
      <c r="E166" s="6"/>
      <c r="F166" s="6"/>
      <c r="G166" s="6"/>
      <c r="H166" s="6"/>
      <c r="I166" s="6"/>
      <c r="J166" s="6"/>
      <c r="K166" s="6"/>
      <c r="L166" s="147"/>
    </row>
    <row r="167" spans="1:12" ht="12.75">
      <c r="A167" s="146"/>
      <c r="B167" s="6" t="s">
        <v>6493</v>
      </c>
      <c r="C167" s="6"/>
      <c r="D167" s="6"/>
      <c r="E167" s="6"/>
      <c r="F167" s="6"/>
      <c r="G167" s="6"/>
      <c r="H167" s="6"/>
      <c r="I167" s="6"/>
      <c r="J167" s="6"/>
      <c r="K167" s="6"/>
      <c r="L167" s="147"/>
    </row>
    <row r="168" spans="1:12" ht="12.75">
      <c r="A168" s="146"/>
      <c r="B168" s="6" t="s">
        <v>6494</v>
      </c>
      <c r="C168" s="6"/>
      <c r="D168" s="6"/>
      <c r="E168" s="6"/>
      <c r="F168" s="6"/>
      <c r="G168" s="6"/>
      <c r="H168" s="6"/>
      <c r="I168" s="6"/>
      <c r="J168" s="6"/>
      <c r="K168" s="6"/>
      <c r="L168" s="147"/>
    </row>
    <row r="169" spans="1:12" ht="12.75">
      <c r="A169" s="146"/>
      <c r="B169" s="6" t="s">
        <v>6495</v>
      </c>
      <c r="C169" s="6"/>
      <c r="D169" s="6"/>
      <c r="E169" s="6"/>
      <c r="F169" s="6"/>
      <c r="G169" s="6"/>
      <c r="H169" s="6"/>
      <c r="I169" s="6"/>
      <c r="J169" s="6"/>
      <c r="K169" s="6"/>
      <c r="L169" s="147"/>
    </row>
    <row r="170" spans="1:12" ht="12.75">
      <c r="A170" s="146"/>
      <c r="B170" s="6" t="s">
        <v>6496</v>
      </c>
      <c r="C170" s="6"/>
      <c r="D170" s="6"/>
      <c r="E170" s="6"/>
      <c r="F170" s="6"/>
      <c r="G170" s="6"/>
      <c r="H170" s="6"/>
      <c r="I170" s="6"/>
      <c r="J170" s="6"/>
      <c r="K170" s="6"/>
      <c r="L170" s="147"/>
    </row>
    <row r="171" spans="1:12" ht="12.75">
      <c r="A171" s="146"/>
      <c r="B171" s="6"/>
      <c r="C171" s="6"/>
      <c r="D171" s="6"/>
      <c r="E171" s="6"/>
      <c r="F171" s="6"/>
      <c r="G171" s="6"/>
      <c r="H171" s="6"/>
      <c r="I171" s="6"/>
      <c r="J171" s="6"/>
      <c r="K171" s="6"/>
      <c r="L171" s="147"/>
    </row>
    <row r="172" spans="1:12" ht="12.75">
      <c r="A172" s="146"/>
      <c r="B172" s="6"/>
      <c r="C172" s="6"/>
      <c r="D172" s="6"/>
      <c r="E172" s="6"/>
      <c r="F172" s="6"/>
      <c r="G172" s="6"/>
      <c r="H172" s="6"/>
      <c r="I172" s="6"/>
      <c r="J172" s="6"/>
      <c r="K172" s="6"/>
      <c r="L172" s="147"/>
    </row>
    <row r="173" spans="1:12" ht="12.75">
      <c r="A173" s="146"/>
      <c r="B173" s="6" t="s">
        <v>6497</v>
      </c>
      <c r="C173" s="6"/>
      <c r="D173" s="6"/>
      <c r="E173" s="6"/>
      <c r="F173" s="6"/>
      <c r="G173" s="6"/>
      <c r="H173" s="6"/>
      <c r="I173" s="6"/>
      <c r="J173" s="6"/>
      <c r="K173" s="6"/>
      <c r="L173" s="147"/>
    </row>
    <row r="174" spans="1:12" ht="12.75">
      <c r="A174" s="146"/>
      <c r="B174" s="6"/>
      <c r="C174" s="6"/>
      <c r="D174" s="6"/>
      <c r="E174" s="6"/>
      <c r="F174" s="6"/>
      <c r="G174" s="6"/>
      <c r="H174" s="6"/>
      <c r="I174" s="6"/>
      <c r="J174" s="6"/>
      <c r="K174" s="6"/>
      <c r="L174" s="147"/>
    </row>
    <row r="175" spans="1:12" ht="12.75">
      <c r="A175" s="146"/>
      <c r="B175" s="149" t="s">
        <v>6498</v>
      </c>
      <c r="C175" s="6"/>
      <c r="D175" s="6"/>
      <c r="E175" s="6"/>
      <c r="F175" s="6"/>
      <c r="G175" s="6"/>
      <c r="H175" s="6"/>
      <c r="I175" s="6"/>
      <c r="J175" s="6"/>
      <c r="K175" s="6"/>
      <c r="L175" s="147"/>
    </row>
    <row r="176" spans="1:12" ht="12.75">
      <c r="A176" s="146"/>
      <c r="B176" s="149" t="s">
        <v>6499</v>
      </c>
      <c r="C176" s="6"/>
      <c r="D176" s="6"/>
      <c r="E176" s="6"/>
      <c r="F176" s="6"/>
      <c r="G176" s="6"/>
      <c r="H176" s="6"/>
      <c r="I176" s="6"/>
      <c r="J176" s="6"/>
      <c r="K176" s="6"/>
      <c r="L176" s="147"/>
    </row>
    <row r="177" spans="1:12" ht="12.75">
      <c r="A177" s="146"/>
      <c r="B177" s="149" t="s">
        <v>6500</v>
      </c>
      <c r="C177" s="6"/>
      <c r="D177" s="6"/>
      <c r="E177" s="6"/>
      <c r="F177" s="6"/>
      <c r="G177" s="6"/>
      <c r="H177" s="6"/>
      <c r="I177" s="6"/>
      <c r="J177" s="6"/>
      <c r="K177" s="6"/>
      <c r="L177" s="147"/>
    </row>
    <row r="178" spans="1:12" ht="12.75">
      <c r="A178" s="146"/>
      <c r="B178" s="149" t="s">
        <v>6501</v>
      </c>
      <c r="C178" s="6"/>
      <c r="D178" s="6"/>
      <c r="E178" s="6"/>
      <c r="F178" s="6"/>
      <c r="G178" s="6"/>
      <c r="H178" s="6"/>
      <c r="I178" s="6"/>
      <c r="J178" s="6"/>
      <c r="K178" s="6"/>
      <c r="L178" s="147"/>
    </row>
    <row r="179" spans="1:12" ht="12.75">
      <c r="A179" s="146"/>
      <c r="B179" s="149" t="s">
        <v>6502</v>
      </c>
      <c r="C179" s="6"/>
      <c r="D179" s="6"/>
      <c r="E179" s="6"/>
      <c r="F179" s="6"/>
      <c r="G179" s="6"/>
      <c r="H179" s="6"/>
      <c r="I179" s="6"/>
      <c r="J179" s="6"/>
      <c r="K179" s="6"/>
      <c r="L179" s="147"/>
    </row>
    <row r="180" spans="1:12" ht="12.75">
      <c r="A180" s="146"/>
      <c r="B180" s="149" t="s">
        <v>6503</v>
      </c>
      <c r="C180" s="6"/>
      <c r="D180" s="6"/>
      <c r="E180" s="6"/>
      <c r="F180" s="6"/>
      <c r="G180" s="6"/>
      <c r="H180" s="6"/>
      <c r="I180" s="6"/>
      <c r="J180" s="6"/>
      <c r="K180" s="6"/>
      <c r="L180" s="147"/>
    </row>
    <row r="181" spans="1:12" ht="12.75">
      <c r="A181" s="146"/>
      <c r="B181" s="149" t="s">
        <v>6504</v>
      </c>
      <c r="C181" s="6"/>
      <c r="D181" s="6"/>
      <c r="E181" s="6"/>
      <c r="F181" s="6"/>
      <c r="G181" s="6"/>
      <c r="H181" s="6"/>
      <c r="I181" s="6"/>
      <c r="J181" s="6"/>
      <c r="K181" s="6"/>
      <c r="L181" s="147"/>
    </row>
    <row r="182" spans="1:12" ht="12.75">
      <c r="A182" s="146"/>
      <c r="B182" s="149" t="s">
        <v>6505</v>
      </c>
      <c r="C182" s="6"/>
      <c r="D182" s="6"/>
      <c r="E182" s="6"/>
      <c r="F182" s="6"/>
      <c r="G182" s="6"/>
      <c r="H182" s="6"/>
      <c r="I182" s="6"/>
      <c r="J182" s="6"/>
      <c r="K182" s="6"/>
      <c r="L182" s="147"/>
    </row>
    <row r="183" spans="1:12" ht="12.75">
      <c r="A183" s="146"/>
      <c r="B183" s="149" t="s">
        <v>6506</v>
      </c>
      <c r="C183" s="6"/>
      <c r="D183" s="6"/>
      <c r="E183" s="6"/>
      <c r="F183" s="6"/>
      <c r="G183" s="6"/>
      <c r="H183" s="6"/>
      <c r="I183" s="6"/>
      <c r="J183" s="6"/>
      <c r="K183" s="6"/>
      <c r="L183" s="147"/>
    </row>
    <row r="184" spans="1:12" ht="12.75">
      <c r="A184" s="146"/>
      <c r="B184" s="6"/>
      <c r="C184" s="6"/>
      <c r="D184" s="6"/>
      <c r="E184" s="6"/>
      <c r="F184" s="6"/>
      <c r="G184" s="6"/>
      <c r="H184" s="6"/>
      <c r="I184" s="6"/>
      <c r="J184" s="6"/>
      <c r="K184" s="6"/>
      <c r="L184" s="147"/>
    </row>
    <row r="185" spans="1:12" ht="13.5" thickBot="1">
      <c r="A185" s="152"/>
      <c r="B185" s="150"/>
      <c r="C185" s="150"/>
      <c r="D185" s="150"/>
      <c r="E185" s="150"/>
      <c r="F185" s="150"/>
      <c r="G185" s="150"/>
      <c r="H185" s="150"/>
      <c r="I185" s="150"/>
      <c r="J185" s="150"/>
      <c r="K185" s="150"/>
      <c r="L185" s="153"/>
    </row>
  </sheetData>
  <sheetProtection/>
  <printOptions/>
  <pageMargins left="0.75" right="0.75" top="1" bottom="1" header="0" footer="0"/>
  <pageSetup orientation="portrait" paperSize="9" r:id="rId1"/>
</worksheet>
</file>

<file path=xl/worksheets/sheet10.xml><?xml version="1.0" encoding="utf-8"?>
<worksheet xmlns="http://schemas.openxmlformats.org/spreadsheetml/2006/main" xmlns:r="http://schemas.openxmlformats.org/officeDocument/2006/relationships">
  <sheetPr codeName="Hoja7"/>
  <dimension ref="A1:H42"/>
  <sheetViews>
    <sheetView zoomScalePageLayoutView="0" workbookViewId="0" topLeftCell="A27">
      <selection activeCell="G39" sqref="G39"/>
    </sheetView>
  </sheetViews>
  <sheetFormatPr defaultColWidth="9.140625" defaultRowHeight="12.75"/>
  <cols>
    <col min="1" max="1" width="36.421875" style="0" bestFit="1" customWidth="1"/>
    <col min="2" max="2" width="9.7109375" style="0" customWidth="1"/>
    <col min="3" max="6" width="10.7109375" style="0" customWidth="1"/>
    <col min="7" max="7" width="14.28125" style="0" customWidth="1"/>
    <col min="8" max="8" width="12.28125" style="0" customWidth="1"/>
  </cols>
  <sheetData>
    <row r="1" spans="1:8" ht="16.5" thickBot="1">
      <c r="A1" s="12" t="s">
        <v>1624</v>
      </c>
      <c r="B1" s="13"/>
      <c r="C1" s="13"/>
      <c r="D1" s="14"/>
      <c r="E1" s="14"/>
      <c r="F1" s="14"/>
      <c r="G1" s="14"/>
      <c r="H1" s="15"/>
    </row>
    <row r="2" spans="1:8" ht="13.5" thickBot="1">
      <c r="A2" s="16" t="s">
        <v>1890</v>
      </c>
      <c r="B2" s="17">
        <v>0</v>
      </c>
      <c r="C2" s="18"/>
      <c r="D2" s="19"/>
      <c r="E2" s="19"/>
      <c r="F2" s="19"/>
      <c r="G2" s="19"/>
      <c r="H2" s="20"/>
    </row>
    <row r="3" spans="1:8" ht="13.5" thickBot="1">
      <c r="A3" s="16" t="s">
        <v>1895</v>
      </c>
      <c r="B3" s="36">
        <f>Resumen!$D$6</f>
        <v>0</v>
      </c>
      <c r="C3" s="19"/>
      <c r="D3" s="21" t="s">
        <v>1894</v>
      </c>
      <c r="E3" s="22">
        <f>SUM(G7:G41)+SUM(H7:H41)</f>
        <v>0</v>
      </c>
      <c r="F3" s="19"/>
      <c r="G3" s="21" t="s">
        <v>1896</v>
      </c>
      <c r="H3" s="23">
        <f>B2+B3-E3</f>
        <v>0</v>
      </c>
    </row>
    <row r="4" spans="1:8" ht="14.25" customHeight="1" thickBot="1">
      <c r="A4" s="16" t="s">
        <v>1891</v>
      </c>
      <c r="B4" s="24">
        <f>SUM(G7:G14)+SUM(H7:H14)</f>
        <v>0</v>
      </c>
      <c r="C4" s="21" t="s">
        <v>1892</v>
      </c>
      <c r="D4" s="24">
        <f>SUM(G16:G23)+SUM(H16:H23)</f>
        <v>0</v>
      </c>
      <c r="E4" s="21" t="s">
        <v>1893</v>
      </c>
      <c r="F4" s="24">
        <f>SUM(G25:G32)+SUM(H25:H32)</f>
        <v>0</v>
      </c>
      <c r="G4" s="21" t="s">
        <v>3848</v>
      </c>
      <c r="H4" s="25">
        <f>SUM(G34:G41)+SUM(H34:H41)</f>
        <v>0</v>
      </c>
    </row>
    <row r="5" spans="1:8" ht="31.5" customHeight="1">
      <c r="A5" s="26" t="s">
        <v>3839</v>
      </c>
      <c r="B5" s="27" t="s">
        <v>3841</v>
      </c>
      <c r="C5" s="27" t="s">
        <v>3842</v>
      </c>
      <c r="D5" s="27" t="s">
        <v>3843</v>
      </c>
      <c r="E5" s="27" t="s">
        <v>3844</v>
      </c>
      <c r="F5" s="27" t="s">
        <v>3845</v>
      </c>
      <c r="G5" s="27" t="s">
        <v>3846</v>
      </c>
      <c r="H5" s="28" t="s">
        <v>3847</v>
      </c>
    </row>
    <row r="6" spans="1:8" ht="12.75">
      <c r="A6" s="26" t="s">
        <v>3840</v>
      </c>
      <c r="B6" s="29"/>
      <c r="C6" s="29"/>
      <c r="D6" s="29"/>
      <c r="E6" s="29"/>
      <c r="F6" s="29"/>
      <c r="G6" s="30"/>
      <c r="H6" s="31"/>
    </row>
    <row r="7" spans="1:8" ht="12.75">
      <c r="A7" s="204"/>
      <c r="B7" s="205"/>
      <c r="C7" s="205"/>
      <c r="D7" s="205"/>
      <c r="E7" s="205"/>
      <c r="F7" s="205"/>
      <c r="G7" s="30">
        <f aca="true" t="shared" si="0" ref="G7:G14">IF(C7*((D7-(F7*10)+(E7*4.1667))/50)&lt;0,0,C7*((D7-(F7*10)+(E7*4.1667))/50))</f>
        <v>0</v>
      </c>
      <c r="H7" s="209"/>
    </row>
    <row r="8" spans="1:8" ht="12.75">
      <c r="A8" s="206"/>
      <c r="B8" s="207"/>
      <c r="C8" s="205"/>
      <c r="D8" s="205"/>
      <c r="E8" s="205"/>
      <c r="F8" s="205"/>
      <c r="G8" s="30">
        <f t="shared" si="0"/>
        <v>0</v>
      </c>
      <c r="H8" s="209"/>
    </row>
    <row r="9" spans="1:8" ht="12.75">
      <c r="A9" s="204"/>
      <c r="B9" s="208"/>
      <c r="C9" s="205"/>
      <c r="D9" s="205"/>
      <c r="E9" s="205"/>
      <c r="F9" s="205"/>
      <c r="G9" s="30">
        <f t="shared" si="0"/>
        <v>0</v>
      </c>
      <c r="H9" s="209"/>
    </row>
    <row r="10" spans="1:8" ht="12.75">
      <c r="A10" s="204"/>
      <c r="B10" s="205"/>
      <c r="C10" s="205"/>
      <c r="D10" s="205"/>
      <c r="E10" s="205"/>
      <c r="F10" s="205"/>
      <c r="G10" s="30">
        <f t="shared" si="0"/>
        <v>0</v>
      </c>
      <c r="H10" s="209"/>
    </row>
    <row r="11" spans="1:8" ht="12.75">
      <c r="A11" s="204"/>
      <c r="B11" s="205"/>
      <c r="C11" s="205"/>
      <c r="D11" s="205"/>
      <c r="E11" s="205"/>
      <c r="F11" s="205"/>
      <c r="G11" s="30">
        <f t="shared" si="0"/>
        <v>0</v>
      </c>
      <c r="H11" s="209"/>
    </row>
    <row r="12" spans="1:8" ht="12.75">
      <c r="A12" s="206"/>
      <c r="B12" s="211"/>
      <c r="C12" s="205"/>
      <c r="D12" s="205"/>
      <c r="E12" s="205"/>
      <c r="F12" s="205"/>
      <c r="G12" s="30">
        <f t="shared" si="0"/>
        <v>0</v>
      </c>
      <c r="H12" s="209"/>
    </row>
    <row r="13" spans="1:8" ht="12.75">
      <c r="A13" s="204"/>
      <c r="B13" s="205"/>
      <c r="C13" s="205"/>
      <c r="D13" s="205"/>
      <c r="E13" s="205"/>
      <c r="F13" s="205"/>
      <c r="G13" s="30">
        <f t="shared" si="0"/>
        <v>0</v>
      </c>
      <c r="H13" s="209"/>
    </row>
    <row r="14" spans="1:8" ht="12.75">
      <c r="A14" s="204"/>
      <c r="B14" s="205"/>
      <c r="C14" s="205"/>
      <c r="D14" s="205"/>
      <c r="E14" s="205"/>
      <c r="F14" s="205"/>
      <c r="G14" s="30">
        <f t="shared" si="0"/>
        <v>0</v>
      </c>
      <c r="H14" s="209"/>
    </row>
    <row r="15" spans="1:8" ht="12.75">
      <c r="A15" s="26" t="s">
        <v>3849</v>
      </c>
      <c r="B15" s="32"/>
      <c r="C15" s="32"/>
      <c r="D15" s="29"/>
      <c r="E15" s="29"/>
      <c r="F15" s="29"/>
      <c r="G15" s="30"/>
      <c r="H15" s="31"/>
    </row>
    <row r="16" spans="1:8" ht="12.75">
      <c r="A16" s="204"/>
      <c r="B16" s="205"/>
      <c r="C16" s="205"/>
      <c r="D16" s="205"/>
      <c r="E16" s="205"/>
      <c r="F16" s="205"/>
      <c r="G16" s="30">
        <f aca="true" t="shared" si="1" ref="G16:G23">IF(C16*((D16-(F16*10)+(E16*4.1667))/50)&lt;0,0,C16*((D16-(F16*10)+(E16*4.1667))/50))</f>
        <v>0</v>
      </c>
      <c r="H16" s="209"/>
    </row>
    <row r="17" spans="1:8" ht="12.75">
      <c r="A17" s="204"/>
      <c r="B17" s="205"/>
      <c r="C17" s="205"/>
      <c r="D17" s="205"/>
      <c r="E17" s="205"/>
      <c r="F17" s="205"/>
      <c r="G17" s="30">
        <f t="shared" si="1"/>
        <v>0</v>
      </c>
      <c r="H17" s="209"/>
    </row>
    <row r="18" spans="1:8" ht="12.75">
      <c r="A18" s="204"/>
      <c r="B18" s="205"/>
      <c r="C18" s="205"/>
      <c r="D18" s="205"/>
      <c r="E18" s="205"/>
      <c r="F18" s="205"/>
      <c r="G18" s="30">
        <f>IF(C18*((D18-(F18*10)+(E18*4.1667))/50)&lt;0,0,C18*((D18-(F18*10)+(E18*4.1667))/50))</f>
        <v>0</v>
      </c>
      <c r="H18" s="209"/>
    </row>
    <row r="19" spans="1:8" ht="12.75">
      <c r="A19" s="204"/>
      <c r="B19" s="205"/>
      <c r="C19" s="205"/>
      <c r="D19" s="205"/>
      <c r="E19" s="205"/>
      <c r="F19" s="205"/>
      <c r="G19" s="30">
        <f>IF(C19*((D19-(F19*10)+(E19*4.1667))/50)&lt;0,0,C19*((D19-(F19*10)+(E19*4.1667))/50))</f>
        <v>0</v>
      </c>
      <c r="H19" s="209"/>
    </row>
    <row r="20" spans="1:8" ht="12.75">
      <c r="A20" s="204"/>
      <c r="B20" s="205"/>
      <c r="C20" s="205"/>
      <c r="D20" s="205"/>
      <c r="E20" s="205"/>
      <c r="F20" s="205"/>
      <c r="G20" s="30">
        <f>IF(C20*((D20-(F20*10)+(E20*4.1667))/50)&lt;0,0,C20*((D20-(F20*10)+(E20*4.1667))/50))</f>
        <v>0</v>
      </c>
      <c r="H20" s="209"/>
    </row>
    <row r="21" spans="1:8" ht="12.75">
      <c r="A21" s="204"/>
      <c r="B21" s="205"/>
      <c r="C21" s="205"/>
      <c r="D21" s="205"/>
      <c r="E21" s="205"/>
      <c r="F21" s="205"/>
      <c r="G21" s="30">
        <f>IF(C21*((D21-(F21*10)+(E21*4.1667))/50)&lt;0,0,C21*((D21-(F21*10)+(E21*4.1667))/50))</f>
        <v>0</v>
      </c>
      <c r="H21" s="209"/>
    </row>
    <row r="22" spans="1:8" ht="12.75">
      <c r="A22" s="204"/>
      <c r="B22" s="205"/>
      <c r="C22" s="205"/>
      <c r="D22" s="205"/>
      <c r="E22" s="205"/>
      <c r="F22" s="205"/>
      <c r="G22" s="30">
        <f t="shared" si="1"/>
        <v>0</v>
      </c>
      <c r="H22" s="209"/>
    </row>
    <row r="23" spans="1:8" ht="12.75">
      <c r="A23" s="204"/>
      <c r="B23" s="205"/>
      <c r="C23" s="205"/>
      <c r="D23" s="205"/>
      <c r="E23" s="205"/>
      <c r="F23" s="205"/>
      <c r="G23" s="30">
        <f t="shared" si="1"/>
        <v>0</v>
      </c>
      <c r="H23" s="209"/>
    </row>
    <row r="24" spans="1:8" ht="12.75">
      <c r="A24" s="26" t="s">
        <v>3850</v>
      </c>
      <c r="B24" s="32"/>
      <c r="C24" s="32"/>
      <c r="D24" s="29"/>
      <c r="E24" s="29"/>
      <c r="F24" s="29"/>
      <c r="G24" s="30"/>
      <c r="H24" s="31"/>
    </row>
    <row r="25" spans="1:8" ht="12.75">
      <c r="A25" s="204"/>
      <c r="B25" s="205"/>
      <c r="C25" s="205"/>
      <c r="D25" s="205"/>
      <c r="E25" s="205"/>
      <c r="F25" s="205"/>
      <c r="G25" s="30">
        <f aca="true" t="shared" si="2" ref="G25:G32">IF(C25*((D25-(F25*10)+(E25*4.1667))/50)&lt;0,0,C25*((D25-(F25*10)+(E25*4.1667))/50))</f>
        <v>0</v>
      </c>
      <c r="H25" s="209"/>
    </row>
    <row r="26" spans="1:8" ht="12.75">
      <c r="A26" s="204"/>
      <c r="B26" s="205"/>
      <c r="C26" s="205"/>
      <c r="D26" s="205"/>
      <c r="E26" s="205"/>
      <c r="F26" s="205"/>
      <c r="G26" s="30">
        <f t="shared" si="2"/>
        <v>0</v>
      </c>
      <c r="H26" s="209"/>
    </row>
    <row r="27" spans="1:8" ht="12.75">
      <c r="A27" s="204"/>
      <c r="B27" s="205"/>
      <c r="C27" s="205"/>
      <c r="D27" s="205"/>
      <c r="E27" s="205"/>
      <c r="F27" s="205"/>
      <c r="G27" s="30">
        <f t="shared" si="2"/>
        <v>0</v>
      </c>
      <c r="H27" s="209"/>
    </row>
    <row r="28" spans="1:8" ht="12.75">
      <c r="A28" s="204"/>
      <c r="B28" s="205"/>
      <c r="C28" s="205"/>
      <c r="D28" s="205"/>
      <c r="E28" s="205"/>
      <c r="F28" s="205"/>
      <c r="G28" s="30">
        <f t="shared" si="2"/>
        <v>0</v>
      </c>
      <c r="H28" s="209"/>
    </row>
    <row r="29" spans="1:8" ht="12.75">
      <c r="A29" s="204"/>
      <c r="B29" s="205"/>
      <c r="C29" s="205"/>
      <c r="D29" s="205"/>
      <c r="E29" s="205"/>
      <c r="F29" s="205"/>
      <c r="G29" s="30">
        <f t="shared" si="2"/>
        <v>0</v>
      </c>
      <c r="H29" s="209"/>
    </row>
    <row r="30" spans="1:8" ht="12.75">
      <c r="A30" s="204"/>
      <c r="B30" s="205"/>
      <c r="C30" s="205"/>
      <c r="D30" s="205"/>
      <c r="E30" s="205"/>
      <c r="F30" s="205"/>
      <c r="G30" s="30">
        <f t="shared" si="2"/>
        <v>0</v>
      </c>
      <c r="H30" s="209"/>
    </row>
    <row r="31" spans="1:8" ht="12.75">
      <c r="A31" s="204"/>
      <c r="B31" s="205"/>
      <c r="C31" s="205"/>
      <c r="D31" s="205"/>
      <c r="E31" s="205"/>
      <c r="F31" s="205"/>
      <c r="G31" s="30">
        <f t="shared" si="2"/>
        <v>0</v>
      </c>
      <c r="H31" s="209"/>
    </row>
    <row r="32" spans="1:8" ht="12.75">
      <c r="A32" s="204"/>
      <c r="B32" s="205"/>
      <c r="C32" s="205"/>
      <c r="D32" s="205"/>
      <c r="E32" s="205"/>
      <c r="F32" s="205"/>
      <c r="G32" s="30">
        <f t="shared" si="2"/>
        <v>0</v>
      </c>
      <c r="H32" s="209"/>
    </row>
    <row r="33" spans="1:8" ht="12.75">
      <c r="A33" s="26" t="s">
        <v>3851</v>
      </c>
      <c r="B33" s="32"/>
      <c r="C33" s="32"/>
      <c r="D33" s="29"/>
      <c r="E33" s="29"/>
      <c r="F33" s="29"/>
      <c r="G33" s="30"/>
      <c r="H33" s="31"/>
    </row>
    <row r="34" spans="1:8" ht="12.75">
      <c r="A34" s="204"/>
      <c r="B34" s="205"/>
      <c r="C34" s="205"/>
      <c r="D34" s="205"/>
      <c r="E34" s="205"/>
      <c r="F34" s="205"/>
      <c r="G34" s="30">
        <f>IF(C34*((D34-(F34*10)+(E34*4.1667))/50)&lt;0,0,C34*((D34-(F34*10)+(E34*4.1667))/50))</f>
        <v>0</v>
      </c>
      <c r="H34" s="209"/>
    </row>
    <row r="35" spans="1:8" ht="12.75">
      <c r="A35" s="204"/>
      <c r="B35" s="205"/>
      <c r="C35" s="205"/>
      <c r="D35" s="205"/>
      <c r="E35" s="205"/>
      <c r="F35" s="205"/>
      <c r="G35" s="30">
        <f>IF(C35*((D35-(F35*10)+(E35*4.1667))/50)&lt;0,0,C35*((D35-(F35*10)+(E35*4.1667))/50))</f>
        <v>0</v>
      </c>
      <c r="H35" s="209"/>
    </row>
    <row r="36" spans="1:8" ht="12.75">
      <c r="A36" s="204"/>
      <c r="B36" s="205"/>
      <c r="C36" s="205"/>
      <c r="D36" s="205"/>
      <c r="E36" s="205"/>
      <c r="F36" s="205"/>
      <c r="G36" s="30">
        <f aca="true" t="shared" si="3" ref="G36:G41">IF(C36*((D36-(F36*10)+(E36*4.1667))/50)&lt;0,0,C36*((D36-(F36*10)+(E36*4.1667))/50))</f>
        <v>0</v>
      </c>
      <c r="H36" s="209"/>
    </row>
    <row r="37" spans="1:8" ht="12.75">
      <c r="A37" s="204"/>
      <c r="B37" s="205"/>
      <c r="C37" s="205"/>
      <c r="D37" s="205"/>
      <c r="E37" s="205"/>
      <c r="F37" s="205"/>
      <c r="G37" s="30">
        <f t="shared" si="3"/>
        <v>0</v>
      </c>
      <c r="H37" s="209"/>
    </row>
    <row r="38" spans="1:8" ht="12.75">
      <c r="A38" s="204"/>
      <c r="B38" s="205"/>
      <c r="C38" s="205"/>
      <c r="D38" s="205"/>
      <c r="E38" s="205"/>
      <c r="F38" s="205"/>
      <c r="G38" s="30">
        <f t="shared" si="3"/>
        <v>0</v>
      </c>
      <c r="H38" s="209"/>
    </row>
    <row r="39" spans="1:8" ht="12.75">
      <c r="A39" s="204"/>
      <c r="B39" s="205"/>
      <c r="C39" s="205"/>
      <c r="D39" s="205"/>
      <c r="E39" s="205"/>
      <c r="F39" s="205"/>
      <c r="G39" s="30">
        <f t="shared" si="3"/>
        <v>0</v>
      </c>
      <c r="H39" s="209"/>
    </row>
    <row r="40" spans="1:8" ht="12.75">
      <c r="A40" s="204"/>
      <c r="B40" s="205"/>
      <c r="C40" s="205"/>
      <c r="D40" s="205"/>
      <c r="E40" s="205"/>
      <c r="F40" s="205"/>
      <c r="G40" s="30">
        <f t="shared" si="3"/>
        <v>0</v>
      </c>
      <c r="H40" s="209"/>
    </row>
    <row r="41" spans="1:8" ht="12.75">
      <c r="A41" s="204"/>
      <c r="B41" s="205"/>
      <c r="C41" s="205"/>
      <c r="D41" s="205"/>
      <c r="E41" s="205"/>
      <c r="F41" s="205"/>
      <c r="G41" s="30">
        <f t="shared" si="3"/>
        <v>0</v>
      </c>
      <c r="H41" s="209"/>
    </row>
    <row r="42" spans="1:8" ht="12.75">
      <c r="A42" s="33"/>
      <c r="B42" s="34"/>
      <c r="C42" s="34"/>
      <c r="D42" s="34"/>
      <c r="E42" s="34"/>
      <c r="F42" s="34"/>
      <c r="G42" s="34"/>
      <c r="H42" s="35"/>
    </row>
  </sheetData>
  <sheetProtection/>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codeName="Hoja8"/>
  <dimension ref="A1:H42"/>
  <sheetViews>
    <sheetView zoomScalePageLayoutView="0" workbookViewId="0" topLeftCell="A1">
      <selection activeCell="G17" sqref="G17"/>
    </sheetView>
  </sheetViews>
  <sheetFormatPr defaultColWidth="9.140625" defaultRowHeight="12.75"/>
  <cols>
    <col min="1" max="1" width="37.140625" style="0" bestFit="1" customWidth="1"/>
    <col min="2" max="2" width="9.7109375" style="0" customWidth="1"/>
    <col min="3" max="6" width="10.7109375" style="0" customWidth="1"/>
    <col min="7" max="7" width="14.28125" style="0" customWidth="1"/>
    <col min="8" max="8" width="12.28125" style="0" customWidth="1"/>
  </cols>
  <sheetData>
    <row r="1" spans="1:8" ht="16.5" thickBot="1">
      <c r="A1" s="12" t="s">
        <v>1625</v>
      </c>
      <c r="B1" s="13"/>
      <c r="C1" s="13"/>
      <c r="D1" s="14"/>
      <c r="E1" s="14"/>
      <c r="F1" s="14"/>
      <c r="G1" s="14"/>
      <c r="H1" s="15"/>
    </row>
    <row r="2" spans="1:8" ht="13.5" thickBot="1">
      <c r="A2" s="16" t="s">
        <v>1890</v>
      </c>
      <c r="B2" s="17">
        <v>0</v>
      </c>
      <c r="C2" s="18"/>
      <c r="D2" s="19"/>
      <c r="E2" s="19"/>
      <c r="F2" s="19"/>
      <c r="G2" s="19"/>
      <c r="H2" s="20"/>
    </row>
    <row r="3" spans="1:8" ht="13.5" thickBot="1">
      <c r="A3" s="16" t="s">
        <v>1895</v>
      </c>
      <c r="B3" s="36">
        <f>Resumen!$D$6</f>
        <v>0</v>
      </c>
      <c r="C3" s="19"/>
      <c r="D3" s="21" t="s">
        <v>1894</v>
      </c>
      <c r="E3" s="22">
        <f>SUM(G7:G41)+SUM(H7:H41)</f>
        <v>0</v>
      </c>
      <c r="F3" s="19"/>
      <c r="G3" s="21" t="s">
        <v>1896</v>
      </c>
      <c r="H3" s="23">
        <f>B2+B3-E3</f>
        <v>0</v>
      </c>
    </row>
    <row r="4" spans="1:8" ht="14.25" customHeight="1" thickBot="1">
      <c r="A4" s="16" t="s">
        <v>1891</v>
      </c>
      <c r="B4" s="24">
        <f>SUM(G7:G14)+SUM(H7:H14)</f>
        <v>0</v>
      </c>
      <c r="C4" s="21" t="s">
        <v>1892</v>
      </c>
      <c r="D4" s="24">
        <f>SUM(G16:G23)+SUM(H16:H23)</f>
        <v>0</v>
      </c>
      <c r="E4" s="21" t="s">
        <v>1893</v>
      </c>
      <c r="F4" s="24">
        <f>SUM(G25:G32)+SUM(H25:H32)</f>
        <v>0</v>
      </c>
      <c r="G4" s="21" t="s">
        <v>3848</v>
      </c>
      <c r="H4" s="25">
        <f>SUM(G34:G41)+SUM(H34:H41)</f>
        <v>0</v>
      </c>
    </row>
    <row r="5" spans="1:8" ht="31.5" customHeight="1">
      <c r="A5" s="26" t="s">
        <v>3839</v>
      </c>
      <c r="B5" s="27" t="s">
        <v>3841</v>
      </c>
      <c r="C5" s="27" t="s">
        <v>3842</v>
      </c>
      <c r="D5" s="27" t="s">
        <v>3843</v>
      </c>
      <c r="E5" s="27" t="s">
        <v>3844</v>
      </c>
      <c r="F5" s="27" t="s">
        <v>3845</v>
      </c>
      <c r="G5" s="27" t="s">
        <v>3846</v>
      </c>
      <c r="H5" s="28" t="s">
        <v>3847</v>
      </c>
    </row>
    <row r="6" spans="1:8" ht="12.75">
      <c r="A6" s="26" t="s">
        <v>3840</v>
      </c>
      <c r="B6" s="29"/>
      <c r="C6" s="29"/>
      <c r="D6" s="29"/>
      <c r="E6" s="29"/>
      <c r="F6" s="29"/>
      <c r="G6" s="30"/>
      <c r="H6" s="31"/>
    </row>
    <row r="7" spans="1:8" ht="12.75">
      <c r="A7" s="204"/>
      <c r="B7" s="205"/>
      <c r="C7" s="205"/>
      <c r="D7" s="205"/>
      <c r="E7" s="205"/>
      <c r="F7" s="205"/>
      <c r="G7" s="30">
        <f>IF(C7*((D7-(F7*10)+(E7*4.1667))/50)&lt;0,0,C7*((D7-(F7*10)+(E7*4.1667))/50))</f>
        <v>0</v>
      </c>
      <c r="H7" s="209"/>
    </row>
    <row r="8" spans="1:8" ht="12.75">
      <c r="A8" s="204"/>
      <c r="B8" s="205"/>
      <c r="C8" s="205"/>
      <c r="D8" s="205"/>
      <c r="E8" s="205"/>
      <c r="F8" s="205"/>
      <c r="G8" s="30">
        <f>IF(C8*((D8-(F8*10)+(E8*4.1667))/50)&lt;0,0,C8*((D8-(F8*10)+(E8*4.1667))/50))</f>
        <v>0</v>
      </c>
      <c r="H8" s="209"/>
    </row>
    <row r="9" spans="1:8" ht="12.75">
      <c r="A9" s="204"/>
      <c r="B9" s="208"/>
      <c r="C9" s="205"/>
      <c r="D9" s="205"/>
      <c r="E9" s="205"/>
      <c r="F9" s="205"/>
      <c r="G9" s="30">
        <f aca="true" t="shared" si="0" ref="G9:G14">IF(C9*((D9-(F9*10)+(E9*4.1667))/50)&lt;0,0,C9*((D9-(F9*10)+(E9*4.1667))/50))</f>
        <v>0</v>
      </c>
      <c r="H9" s="209"/>
    </row>
    <row r="10" spans="1:8" ht="12.75">
      <c r="A10" s="204"/>
      <c r="B10" s="205"/>
      <c r="C10" s="205"/>
      <c r="D10" s="205"/>
      <c r="E10" s="205"/>
      <c r="F10" s="205"/>
      <c r="G10" s="30">
        <f t="shared" si="0"/>
        <v>0</v>
      </c>
      <c r="H10" s="209"/>
    </row>
    <row r="11" spans="1:8" ht="12.75">
      <c r="A11" s="204"/>
      <c r="B11" s="205"/>
      <c r="C11" s="205"/>
      <c r="D11" s="205"/>
      <c r="E11" s="205"/>
      <c r="F11" s="205"/>
      <c r="G11" s="30">
        <f t="shared" si="0"/>
        <v>0</v>
      </c>
      <c r="H11" s="209"/>
    </row>
    <row r="12" spans="1:8" ht="12.75">
      <c r="A12" s="204"/>
      <c r="B12" s="205"/>
      <c r="C12" s="205"/>
      <c r="D12" s="205"/>
      <c r="E12" s="205"/>
      <c r="F12" s="205"/>
      <c r="G12" s="30">
        <f t="shared" si="0"/>
        <v>0</v>
      </c>
      <c r="H12" s="209"/>
    </row>
    <row r="13" spans="1:8" ht="12.75">
      <c r="A13" s="204"/>
      <c r="B13" s="205"/>
      <c r="C13" s="205"/>
      <c r="D13" s="205"/>
      <c r="E13" s="205"/>
      <c r="F13" s="205"/>
      <c r="G13" s="30">
        <f t="shared" si="0"/>
        <v>0</v>
      </c>
      <c r="H13" s="209"/>
    </row>
    <row r="14" spans="1:8" ht="12.75">
      <c r="A14" s="204"/>
      <c r="B14" s="205"/>
      <c r="C14" s="205"/>
      <c r="D14" s="205"/>
      <c r="E14" s="205"/>
      <c r="F14" s="205"/>
      <c r="G14" s="30">
        <f t="shared" si="0"/>
        <v>0</v>
      </c>
      <c r="H14" s="209"/>
    </row>
    <row r="15" spans="1:8" ht="12.75">
      <c r="A15" s="26" t="s">
        <v>3849</v>
      </c>
      <c r="B15" s="32"/>
      <c r="C15" s="32"/>
      <c r="D15" s="29"/>
      <c r="E15" s="29"/>
      <c r="F15" s="29"/>
      <c r="G15" s="30"/>
      <c r="H15" s="31"/>
    </row>
    <row r="16" spans="1:8" ht="15">
      <c r="A16" s="212"/>
      <c r="B16" s="205"/>
      <c r="C16" s="205"/>
      <c r="D16" s="205"/>
      <c r="E16" s="205"/>
      <c r="F16" s="205"/>
      <c r="G16" s="30">
        <f aca="true" t="shared" si="1" ref="G16:G23">IF(C16*((D16-(F16*10)+(E16*4.1667))/50)&lt;0,0,C16*((D16-(F16*10)+(E16*4.1667))/50))</f>
        <v>0</v>
      </c>
      <c r="H16" s="209"/>
    </row>
    <row r="17" spans="1:8" ht="12.75">
      <c r="A17" s="204"/>
      <c r="B17" s="205"/>
      <c r="C17" s="205"/>
      <c r="D17" s="205"/>
      <c r="E17" s="205"/>
      <c r="F17" s="205"/>
      <c r="G17" s="30">
        <f t="shared" si="1"/>
        <v>0</v>
      </c>
      <c r="H17" s="209"/>
    </row>
    <row r="18" spans="1:8" ht="12.75">
      <c r="A18" s="204"/>
      <c r="B18" s="205"/>
      <c r="C18" s="205"/>
      <c r="D18" s="205"/>
      <c r="E18" s="205"/>
      <c r="F18" s="205"/>
      <c r="G18" s="30">
        <f t="shared" si="1"/>
        <v>0</v>
      </c>
      <c r="H18" s="209"/>
    </row>
    <row r="19" spans="1:8" ht="12.75">
      <c r="A19" s="204"/>
      <c r="B19" s="205"/>
      <c r="C19" s="205"/>
      <c r="D19" s="205"/>
      <c r="E19" s="205"/>
      <c r="F19" s="205"/>
      <c r="G19" s="30">
        <f t="shared" si="1"/>
        <v>0</v>
      </c>
      <c r="H19" s="209"/>
    </row>
    <row r="20" spans="1:8" ht="12.75">
      <c r="A20" s="204"/>
      <c r="B20" s="205"/>
      <c r="C20" s="205"/>
      <c r="D20" s="205"/>
      <c r="E20" s="205"/>
      <c r="F20" s="205"/>
      <c r="G20" s="30">
        <f t="shared" si="1"/>
        <v>0</v>
      </c>
      <c r="H20" s="209"/>
    </row>
    <row r="21" spans="1:8" ht="12.75">
      <c r="A21" s="204"/>
      <c r="B21" s="205"/>
      <c r="C21" s="205"/>
      <c r="D21" s="205"/>
      <c r="E21" s="205"/>
      <c r="F21" s="205"/>
      <c r="G21" s="30">
        <f t="shared" si="1"/>
        <v>0</v>
      </c>
      <c r="H21" s="209"/>
    </row>
    <row r="22" spans="1:8" ht="12.75">
      <c r="A22" s="204"/>
      <c r="B22" s="205"/>
      <c r="C22" s="205"/>
      <c r="D22" s="205"/>
      <c r="E22" s="205"/>
      <c r="F22" s="205"/>
      <c r="G22" s="30">
        <f t="shared" si="1"/>
        <v>0</v>
      </c>
      <c r="H22" s="209"/>
    </row>
    <row r="23" spans="1:8" ht="12.75">
      <c r="A23" s="204"/>
      <c r="B23" s="205"/>
      <c r="C23" s="205"/>
      <c r="D23" s="205"/>
      <c r="E23" s="205"/>
      <c r="F23" s="205"/>
      <c r="G23" s="30">
        <f t="shared" si="1"/>
        <v>0</v>
      </c>
      <c r="H23" s="209"/>
    </row>
    <row r="24" spans="1:8" ht="12.75">
      <c r="A24" s="26" t="s">
        <v>3850</v>
      </c>
      <c r="B24" s="32"/>
      <c r="C24" s="32"/>
      <c r="D24" s="29"/>
      <c r="E24" s="29"/>
      <c r="F24" s="29"/>
      <c r="G24" s="30"/>
      <c r="H24" s="31"/>
    </row>
    <row r="25" spans="1:8" ht="12.75">
      <c r="A25" s="204"/>
      <c r="B25" s="205"/>
      <c r="C25" s="205"/>
      <c r="D25" s="205"/>
      <c r="E25" s="205"/>
      <c r="F25" s="205"/>
      <c r="G25" s="30">
        <f aca="true" t="shared" si="2" ref="G25:G32">IF(C25*((D25-(F25*10)+(E25*4.1667))/50)&lt;0,0,C25*((D25-(F25*10)+(E25*4.1667))/50))</f>
        <v>0</v>
      </c>
      <c r="H25" s="209"/>
    </row>
    <row r="26" spans="1:8" ht="12.75">
      <c r="A26" s="204"/>
      <c r="B26" s="205"/>
      <c r="C26" s="205"/>
      <c r="D26" s="205"/>
      <c r="E26" s="205"/>
      <c r="F26" s="205"/>
      <c r="G26" s="30">
        <f t="shared" si="2"/>
        <v>0</v>
      </c>
      <c r="H26" s="209"/>
    </row>
    <row r="27" spans="1:8" ht="12.75">
      <c r="A27" s="204"/>
      <c r="B27" s="205"/>
      <c r="C27" s="205"/>
      <c r="D27" s="205"/>
      <c r="E27" s="205"/>
      <c r="F27" s="205"/>
      <c r="G27" s="30">
        <f t="shared" si="2"/>
        <v>0</v>
      </c>
      <c r="H27" s="209"/>
    </row>
    <row r="28" spans="1:8" ht="12.75">
      <c r="A28" s="204"/>
      <c r="B28" s="205"/>
      <c r="C28" s="205"/>
      <c r="D28" s="205"/>
      <c r="E28" s="205"/>
      <c r="F28" s="205"/>
      <c r="G28" s="30">
        <f t="shared" si="2"/>
        <v>0</v>
      </c>
      <c r="H28" s="209"/>
    </row>
    <row r="29" spans="1:8" ht="12.75">
      <c r="A29" s="204"/>
      <c r="B29" s="205"/>
      <c r="C29" s="205"/>
      <c r="D29" s="205"/>
      <c r="E29" s="205"/>
      <c r="F29" s="205"/>
      <c r="G29" s="30">
        <f t="shared" si="2"/>
        <v>0</v>
      </c>
      <c r="H29" s="209"/>
    </row>
    <row r="30" spans="1:8" ht="12.75">
      <c r="A30" s="204"/>
      <c r="B30" s="205"/>
      <c r="C30" s="205"/>
      <c r="D30" s="205"/>
      <c r="E30" s="205"/>
      <c r="F30" s="205"/>
      <c r="G30" s="30">
        <f t="shared" si="2"/>
        <v>0</v>
      </c>
      <c r="H30" s="209"/>
    </row>
    <row r="31" spans="1:8" ht="12.75">
      <c r="A31" s="204"/>
      <c r="B31" s="205"/>
      <c r="C31" s="205"/>
      <c r="D31" s="205"/>
      <c r="E31" s="205"/>
      <c r="F31" s="205"/>
      <c r="G31" s="30">
        <f t="shared" si="2"/>
        <v>0</v>
      </c>
      <c r="H31" s="209"/>
    </row>
    <row r="32" spans="1:8" ht="12.75">
      <c r="A32" s="204"/>
      <c r="B32" s="205"/>
      <c r="C32" s="205"/>
      <c r="D32" s="205"/>
      <c r="E32" s="205"/>
      <c r="F32" s="205"/>
      <c r="G32" s="30">
        <f t="shared" si="2"/>
        <v>0</v>
      </c>
      <c r="H32" s="209"/>
    </row>
    <row r="33" spans="1:8" ht="12.75">
      <c r="A33" s="26" t="s">
        <v>3851</v>
      </c>
      <c r="B33" s="32"/>
      <c r="C33" s="32"/>
      <c r="D33" s="29"/>
      <c r="E33" s="29"/>
      <c r="F33" s="29"/>
      <c r="G33" s="30"/>
      <c r="H33" s="31"/>
    </row>
    <row r="34" spans="1:8" ht="12.75">
      <c r="A34" s="204"/>
      <c r="B34" s="205"/>
      <c r="C34" s="205"/>
      <c r="D34" s="205"/>
      <c r="E34" s="205"/>
      <c r="F34" s="205"/>
      <c r="G34" s="30">
        <f>IF(C34*((D34-(F34*10)+(E34*4.1667))/50)&lt;0,0,C34*((D34-(F34*10)+(E34*4.1667))/50))</f>
        <v>0</v>
      </c>
      <c r="H34" s="209"/>
    </row>
    <row r="35" spans="1:8" ht="12.75">
      <c r="A35" s="204"/>
      <c r="B35" s="205"/>
      <c r="C35" s="205"/>
      <c r="D35" s="205"/>
      <c r="E35" s="205"/>
      <c r="F35" s="205"/>
      <c r="G35" s="30">
        <f aca="true" t="shared" si="3" ref="G35:G41">IF(C35*((D35-(F35*10)+(E35*4.1667))/50)&lt;0,0,C35*((D35-(F35*10)+(E35*4.1667))/50))</f>
        <v>0</v>
      </c>
      <c r="H35" s="209"/>
    </row>
    <row r="36" spans="1:8" ht="12.75">
      <c r="A36" s="204"/>
      <c r="B36" s="205"/>
      <c r="C36" s="205"/>
      <c r="D36" s="205"/>
      <c r="E36" s="205"/>
      <c r="F36" s="205"/>
      <c r="G36" s="30">
        <f t="shared" si="3"/>
        <v>0</v>
      </c>
      <c r="H36" s="209"/>
    </row>
    <row r="37" spans="1:8" ht="12.75">
      <c r="A37" s="204"/>
      <c r="B37" s="205"/>
      <c r="C37" s="205"/>
      <c r="D37" s="205"/>
      <c r="E37" s="205"/>
      <c r="F37" s="205"/>
      <c r="G37" s="30">
        <f t="shared" si="3"/>
        <v>0</v>
      </c>
      <c r="H37" s="209"/>
    </row>
    <row r="38" spans="1:8" ht="12.75">
      <c r="A38" s="204"/>
      <c r="B38" s="205"/>
      <c r="C38" s="205"/>
      <c r="D38" s="205"/>
      <c r="E38" s="205"/>
      <c r="F38" s="205"/>
      <c r="G38" s="30">
        <f t="shared" si="3"/>
        <v>0</v>
      </c>
      <c r="H38" s="209"/>
    </row>
    <row r="39" spans="1:8" ht="12.75">
      <c r="A39" s="204"/>
      <c r="B39" s="205"/>
      <c r="C39" s="205"/>
      <c r="D39" s="205"/>
      <c r="E39" s="205"/>
      <c r="F39" s="205"/>
      <c r="G39" s="30">
        <f t="shared" si="3"/>
        <v>0</v>
      </c>
      <c r="H39" s="209"/>
    </row>
    <row r="40" spans="1:8" ht="12.75">
      <c r="A40" s="204"/>
      <c r="B40" s="205"/>
      <c r="C40" s="205"/>
      <c r="D40" s="205"/>
      <c r="E40" s="205"/>
      <c r="F40" s="205"/>
      <c r="G40" s="30">
        <f t="shared" si="3"/>
        <v>0</v>
      </c>
      <c r="H40" s="209"/>
    </row>
    <row r="41" spans="1:8" ht="12.75">
      <c r="A41" s="204"/>
      <c r="B41" s="205"/>
      <c r="C41" s="205"/>
      <c r="D41" s="205"/>
      <c r="E41" s="205"/>
      <c r="F41" s="205"/>
      <c r="G41" s="30">
        <f t="shared" si="3"/>
        <v>0</v>
      </c>
      <c r="H41" s="209"/>
    </row>
    <row r="42" spans="1:8" ht="12.75">
      <c r="A42" s="33"/>
      <c r="B42" s="34"/>
      <c r="C42" s="34"/>
      <c r="D42" s="34"/>
      <c r="E42" s="34"/>
      <c r="F42" s="34"/>
      <c r="G42" s="34"/>
      <c r="H42" s="35"/>
    </row>
  </sheetData>
  <sheetProtection/>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sheetPr codeName="Hoja10"/>
  <dimension ref="A1:T33"/>
  <sheetViews>
    <sheetView zoomScalePageLayoutView="0" workbookViewId="0" topLeftCell="A4">
      <selection activeCell="B5" sqref="B5"/>
    </sheetView>
  </sheetViews>
  <sheetFormatPr defaultColWidth="9.140625" defaultRowHeight="12.75"/>
  <cols>
    <col min="1" max="1" width="6.7109375" style="0" customWidth="1"/>
    <col min="2" max="9" width="3.28125" style="0" customWidth="1"/>
    <col min="10" max="11" width="6.7109375" style="0" customWidth="1"/>
    <col min="12" max="19" width="3.28125" style="0" customWidth="1"/>
    <col min="20" max="20" width="6.7109375" style="0" customWidth="1"/>
  </cols>
  <sheetData>
    <row r="1" spans="1:20" ht="12.75">
      <c r="A1" s="1"/>
      <c r="B1" s="2"/>
      <c r="C1" s="2"/>
      <c r="D1" s="2"/>
      <c r="E1" s="2"/>
      <c r="F1" s="2"/>
      <c r="G1" s="2"/>
      <c r="H1" s="217" t="s">
        <v>1881</v>
      </c>
      <c r="I1" s="217" t="s">
        <v>1632</v>
      </c>
      <c r="J1" s="2"/>
      <c r="K1" s="2"/>
      <c r="L1" s="2"/>
      <c r="M1" s="2"/>
      <c r="N1" s="2"/>
      <c r="O1" s="2"/>
      <c r="P1" s="2"/>
      <c r="Q1" s="2"/>
      <c r="R1" s="37"/>
      <c r="S1" s="37"/>
      <c r="T1" s="3"/>
    </row>
    <row r="2" spans="1:20" ht="12.75" customHeight="1">
      <c r="A2" s="5"/>
      <c r="B2" s="6"/>
      <c r="C2" s="6"/>
      <c r="D2" s="6"/>
      <c r="E2" s="6"/>
      <c r="F2" s="6"/>
      <c r="G2" s="6"/>
      <c r="H2" s="218"/>
      <c r="I2" s="218"/>
      <c r="J2" s="6"/>
      <c r="K2" s="7" t="s">
        <v>1630</v>
      </c>
      <c r="L2" s="6"/>
      <c r="M2" s="6"/>
      <c r="N2" s="6"/>
      <c r="O2" s="6"/>
      <c r="P2" s="6"/>
      <c r="Q2" s="6"/>
      <c r="R2" s="38"/>
      <c r="S2" s="38"/>
      <c r="T2" s="8"/>
    </row>
    <row r="3" spans="1:20" ht="12.75" customHeight="1">
      <c r="A3" s="5"/>
      <c r="B3" s="6"/>
      <c r="C3" s="6"/>
      <c r="D3" s="6"/>
      <c r="E3" s="6"/>
      <c r="F3" s="6"/>
      <c r="G3" s="6"/>
      <c r="H3" s="218"/>
      <c r="I3" s="218"/>
      <c r="J3" s="6"/>
      <c r="K3" s="6" t="s">
        <v>1615</v>
      </c>
      <c r="L3" s="6"/>
      <c r="M3" s="6"/>
      <c r="N3" s="6"/>
      <c r="O3" s="6"/>
      <c r="P3" s="6"/>
      <c r="Q3" s="6"/>
      <c r="R3" s="38"/>
      <c r="S3" s="38"/>
      <c r="T3" s="8"/>
    </row>
    <row r="4" spans="1:20" ht="12.75">
      <c r="A4" s="5"/>
      <c r="B4" s="39" t="s">
        <v>1883</v>
      </c>
      <c r="C4" s="40"/>
      <c r="D4" s="40"/>
      <c r="E4" s="6"/>
      <c r="F4" s="6"/>
      <c r="G4" s="6"/>
      <c r="H4" s="219"/>
      <c r="I4" s="219"/>
      <c r="J4" s="6"/>
      <c r="K4" s="6" t="s">
        <v>1616</v>
      </c>
      <c r="L4" s="39"/>
      <c r="M4" s="40"/>
      <c r="N4" s="40"/>
      <c r="O4" s="6"/>
      <c r="P4" s="6"/>
      <c r="Q4" s="6"/>
      <c r="R4" s="38"/>
      <c r="S4" s="38"/>
      <c r="T4" s="8"/>
    </row>
    <row r="5" spans="1:20" ht="12.75">
      <c r="A5" s="5" t="s">
        <v>1628</v>
      </c>
      <c r="B5" s="41"/>
      <c r="C5" s="41"/>
      <c r="D5" s="41"/>
      <c r="E5" s="42"/>
      <c r="F5" s="42"/>
      <c r="G5" s="42"/>
      <c r="H5" s="42">
        <f>SUM(B5:D5)</f>
        <v>0</v>
      </c>
      <c r="I5" s="42">
        <f>IF(3-H5&lt;=0,0,3-H5)</f>
        <v>3</v>
      </c>
      <c r="J5" s="6"/>
      <c r="K5" s="6" t="s">
        <v>1631</v>
      </c>
      <c r="L5" s="43"/>
      <c r="M5" s="43"/>
      <c r="N5" s="43"/>
      <c r="O5" s="43"/>
      <c r="P5" s="43"/>
      <c r="Q5" s="43"/>
      <c r="R5" s="43"/>
      <c r="S5" s="43"/>
      <c r="T5" s="8"/>
    </row>
    <row r="6" spans="1:20" ht="12.75">
      <c r="A6" s="5" t="s">
        <v>1629</v>
      </c>
      <c r="B6" s="41"/>
      <c r="C6" s="41"/>
      <c r="D6" s="41"/>
      <c r="E6" s="41"/>
      <c r="F6" s="41"/>
      <c r="G6" s="41"/>
      <c r="H6" s="42">
        <f>SUM(B6:G6)</f>
        <v>0</v>
      </c>
      <c r="I6" s="42">
        <f>IF(6-H6&lt;=0,0,6-H6)</f>
        <v>6</v>
      </c>
      <c r="J6" s="6"/>
      <c r="K6" s="6" t="s">
        <v>1618</v>
      </c>
      <c r="L6" s="43"/>
      <c r="M6" s="43"/>
      <c r="N6" s="43"/>
      <c r="O6" s="43"/>
      <c r="P6" s="43"/>
      <c r="Q6" s="43"/>
      <c r="R6" s="43"/>
      <c r="S6" s="43"/>
      <c r="T6" s="8"/>
    </row>
    <row r="7" spans="1:20" ht="12.75">
      <c r="A7" s="5" t="s">
        <v>1626</v>
      </c>
      <c r="B7" s="41"/>
      <c r="C7" s="41"/>
      <c r="D7" s="41"/>
      <c r="E7" s="41"/>
      <c r="F7" s="41"/>
      <c r="G7" s="42"/>
      <c r="H7" s="42">
        <f>SUM(B7:G7)</f>
        <v>0</v>
      </c>
      <c r="I7" s="42">
        <f>IF(5-H7&lt;=0,0,5-H7)</f>
        <v>5</v>
      </c>
      <c r="J7" s="6"/>
      <c r="K7" s="6" t="s">
        <v>1617</v>
      </c>
      <c r="L7" s="43"/>
      <c r="M7" s="43"/>
      <c r="N7" s="43"/>
      <c r="O7" s="43"/>
      <c r="P7" s="43"/>
      <c r="Q7" s="43"/>
      <c r="R7" s="43"/>
      <c r="S7" s="43"/>
      <c r="T7" s="8"/>
    </row>
    <row r="8" spans="1:20" ht="12.75">
      <c r="A8" s="5"/>
      <c r="B8" s="6"/>
      <c r="C8" s="6"/>
      <c r="D8" s="6"/>
      <c r="E8" s="6"/>
      <c r="F8" s="6"/>
      <c r="G8" s="6"/>
      <c r="H8" s="6"/>
      <c r="I8" s="6"/>
      <c r="J8" s="6"/>
      <c r="K8" s="6"/>
      <c r="L8" s="6"/>
      <c r="M8" s="6"/>
      <c r="N8" s="6"/>
      <c r="O8" s="6"/>
      <c r="P8" s="6"/>
      <c r="Q8" s="6"/>
      <c r="R8" s="6"/>
      <c r="S8" s="6"/>
      <c r="T8" s="8"/>
    </row>
    <row r="9" spans="1:20" ht="12.75">
      <c r="A9" s="5"/>
      <c r="B9" s="6"/>
      <c r="C9" s="6"/>
      <c r="D9" s="6"/>
      <c r="E9" s="6"/>
      <c r="F9" s="6"/>
      <c r="G9" s="6"/>
      <c r="H9" s="220" t="s">
        <v>1881</v>
      </c>
      <c r="I9" s="220" t="s">
        <v>1632</v>
      </c>
      <c r="J9" s="6"/>
      <c r="K9" s="6"/>
      <c r="L9" s="6"/>
      <c r="M9" s="6"/>
      <c r="N9" s="6"/>
      <c r="O9" s="6"/>
      <c r="P9" s="6"/>
      <c r="Q9" s="6"/>
      <c r="R9" s="220" t="s">
        <v>1881</v>
      </c>
      <c r="S9" s="220" t="s">
        <v>1632</v>
      </c>
      <c r="T9" s="8"/>
    </row>
    <row r="10" spans="1:20" ht="12.75">
      <c r="A10" s="5"/>
      <c r="B10" s="6"/>
      <c r="C10" s="6"/>
      <c r="D10" s="6"/>
      <c r="E10" s="6"/>
      <c r="F10" s="6"/>
      <c r="G10" s="6"/>
      <c r="H10" s="218"/>
      <c r="I10" s="218"/>
      <c r="J10" s="6"/>
      <c r="K10" s="6"/>
      <c r="L10" s="6"/>
      <c r="M10" s="6"/>
      <c r="N10" s="6"/>
      <c r="O10" s="6"/>
      <c r="P10" s="6"/>
      <c r="Q10" s="6"/>
      <c r="R10" s="218"/>
      <c r="S10" s="218"/>
      <c r="T10" s="8"/>
    </row>
    <row r="11" spans="1:20" ht="12.75">
      <c r="A11" s="5"/>
      <c r="B11" s="6"/>
      <c r="C11" s="6"/>
      <c r="D11" s="6"/>
      <c r="E11" s="6"/>
      <c r="F11" s="6"/>
      <c r="G11" s="6"/>
      <c r="H11" s="218"/>
      <c r="I11" s="218"/>
      <c r="J11" s="6"/>
      <c r="K11" s="6"/>
      <c r="L11" s="6"/>
      <c r="M11" s="6"/>
      <c r="N11" s="6"/>
      <c r="O11" s="6"/>
      <c r="P11" s="6"/>
      <c r="Q11" s="6"/>
      <c r="R11" s="218"/>
      <c r="S11" s="218"/>
      <c r="T11" s="8"/>
    </row>
    <row r="12" spans="1:20" ht="12.75">
      <c r="A12" s="5"/>
      <c r="B12" s="39" t="s">
        <v>1884</v>
      </c>
      <c r="C12" s="40"/>
      <c r="D12" s="40"/>
      <c r="E12" s="6"/>
      <c r="F12" s="6"/>
      <c r="G12" s="6"/>
      <c r="H12" s="219"/>
      <c r="I12" s="219"/>
      <c r="J12" s="6"/>
      <c r="K12" s="6"/>
      <c r="L12" s="39" t="s">
        <v>1887</v>
      </c>
      <c r="M12" s="40"/>
      <c r="N12" s="40"/>
      <c r="O12" s="6"/>
      <c r="P12" s="6"/>
      <c r="Q12" s="6"/>
      <c r="R12" s="219"/>
      <c r="S12" s="219"/>
      <c r="T12" s="8"/>
    </row>
    <row r="13" spans="1:20" ht="12.75">
      <c r="A13" s="5" t="s">
        <v>1628</v>
      </c>
      <c r="B13" s="41"/>
      <c r="C13" s="41"/>
      <c r="D13" s="41"/>
      <c r="E13" s="42"/>
      <c r="F13" s="42"/>
      <c r="G13" s="42"/>
      <c r="H13" s="42">
        <f>SUM(B13:D13)</f>
        <v>0</v>
      </c>
      <c r="I13" s="42">
        <f>IF(3-H13&lt;=0,0,3-H13)</f>
        <v>3</v>
      </c>
      <c r="J13" s="6"/>
      <c r="K13" s="6" t="s">
        <v>1628</v>
      </c>
      <c r="L13" s="41"/>
      <c r="M13" s="41"/>
      <c r="N13" s="41"/>
      <c r="O13" s="42"/>
      <c r="P13" s="42"/>
      <c r="Q13" s="42"/>
      <c r="R13" s="42">
        <f>SUM(L13:N13)</f>
        <v>0</v>
      </c>
      <c r="S13" s="42">
        <f>IF(3-R13&lt;=0,0,3-R13)</f>
        <v>3</v>
      </c>
      <c r="T13" s="8"/>
    </row>
    <row r="14" spans="1:20" ht="12.75">
      <c r="A14" s="5" t="s">
        <v>1629</v>
      </c>
      <c r="B14" s="41"/>
      <c r="C14" s="41"/>
      <c r="D14" s="41"/>
      <c r="E14" s="41"/>
      <c r="F14" s="41"/>
      <c r="G14" s="41"/>
      <c r="H14" s="42">
        <f>SUM(B14:G14)</f>
        <v>0</v>
      </c>
      <c r="I14" s="42">
        <f>IF(6-H14&lt;=0,0,6-H14)</f>
        <v>6</v>
      </c>
      <c r="J14" s="6"/>
      <c r="K14" s="6" t="s">
        <v>1629</v>
      </c>
      <c r="L14" s="41"/>
      <c r="M14" s="41"/>
      <c r="N14" s="41"/>
      <c r="O14" s="41"/>
      <c r="P14" s="41"/>
      <c r="Q14" s="41"/>
      <c r="R14" s="42">
        <f>SUM(L14:Q14)</f>
        <v>0</v>
      </c>
      <c r="S14" s="42">
        <f>IF(6-R14&lt;=0,0,6-R14)</f>
        <v>6</v>
      </c>
      <c r="T14" s="8"/>
    </row>
    <row r="15" spans="1:20" ht="12.75">
      <c r="A15" s="5" t="s">
        <v>1626</v>
      </c>
      <c r="B15" s="41"/>
      <c r="C15" s="41"/>
      <c r="D15" s="41"/>
      <c r="E15" s="41"/>
      <c r="F15" s="41"/>
      <c r="G15" s="42"/>
      <c r="H15" s="42">
        <f>SUM(B15:F15)</f>
        <v>0</v>
      </c>
      <c r="I15" s="42">
        <f>IF(5-H15&lt;=0,0,5-H15)</f>
        <v>5</v>
      </c>
      <c r="J15" s="6"/>
      <c r="K15" s="6" t="s">
        <v>1626</v>
      </c>
      <c r="L15" s="41"/>
      <c r="M15" s="41"/>
      <c r="N15" s="41"/>
      <c r="O15" s="41"/>
      <c r="P15" s="41"/>
      <c r="Q15" s="42"/>
      <c r="R15" s="42">
        <f>SUM(L15:P15)</f>
        <v>0</v>
      </c>
      <c r="S15" s="42">
        <f>IF(5-R15&lt;=0,0,5-R15)</f>
        <v>5</v>
      </c>
      <c r="T15" s="8"/>
    </row>
    <row r="16" spans="1:20" ht="12.75">
      <c r="A16" s="5"/>
      <c r="B16" s="6"/>
      <c r="C16" s="6"/>
      <c r="D16" s="6"/>
      <c r="E16" s="6"/>
      <c r="F16" s="6"/>
      <c r="G16" s="6"/>
      <c r="H16" s="6"/>
      <c r="I16" s="6"/>
      <c r="J16" s="6"/>
      <c r="K16" s="6"/>
      <c r="L16" s="6"/>
      <c r="M16" s="6"/>
      <c r="N16" s="6"/>
      <c r="O16" s="6"/>
      <c r="P16" s="6"/>
      <c r="Q16" s="6"/>
      <c r="R16" s="6"/>
      <c r="S16" s="6"/>
      <c r="T16" s="8"/>
    </row>
    <row r="17" spans="1:20" ht="12.75">
      <c r="A17" s="5"/>
      <c r="B17" s="6"/>
      <c r="C17" s="6"/>
      <c r="D17" s="6"/>
      <c r="E17" s="6"/>
      <c r="F17" s="6"/>
      <c r="G17" s="6"/>
      <c r="H17" s="220" t="s">
        <v>1881</v>
      </c>
      <c r="I17" s="220" t="s">
        <v>1632</v>
      </c>
      <c r="J17" s="6"/>
      <c r="K17" s="6"/>
      <c r="L17" s="6"/>
      <c r="M17" s="6"/>
      <c r="N17" s="6"/>
      <c r="O17" s="6"/>
      <c r="P17" s="6"/>
      <c r="Q17" s="6"/>
      <c r="R17" s="220" t="s">
        <v>1881</v>
      </c>
      <c r="S17" s="220" t="s">
        <v>1632</v>
      </c>
      <c r="T17" s="8"/>
    </row>
    <row r="18" spans="1:20" ht="12.75">
      <c r="A18" s="5"/>
      <c r="B18" s="6"/>
      <c r="C18" s="6"/>
      <c r="D18" s="6"/>
      <c r="E18" s="6"/>
      <c r="F18" s="6"/>
      <c r="G18" s="6"/>
      <c r="H18" s="218"/>
      <c r="I18" s="218"/>
      <c r="J18" s="6"/>
      <c r="K18" s="6"/>
      <c r="L18" s="6"/>
      <c r="M18" s="6"/>
      <c r="N18" s="6"/>
      <c r="O18" s="6"/>
      <c r="P18" s="6"/>
      <c r="Q18" s="6"/>
      <c r="R18" s="218"/>
      <c r="S18" s="218"/>
      <c r="T18" s="8"/>
    </row>
    <row r="19" spans="1:20" ht="12.75">
      <c r="A19" s="5"/>
      <c r="B19" s="6"/>
      <c r="C19" s="6"/>
      <c r="D19" s="6"/>
      <c r="E19" s="6"/>
      <c r="F19" s="6"/>
      <c r="G19" s="6"/>
      <c r="H19" s="218"/>
      <c r="I19" s="218"/>
      <c r="J19" s="6"/>
      <c r="K19" s="6"/>
      <c r="L19" s="6"/>
      <c r="M19" s="6"/>
      <c r="N19" s="6"/>
      <c r="O19" s="6"/>
      <c r="P19" s="6"/>
      <c r="Q19" s="6"/>
      <c r="R19" s="218"/>
      <c r="S19" s="218"/>
      <c r="T19" s="8"/>
    </row>
    <row r="20" spans="1:20" ht="12.75">
      <c r="A20" s="5"/>
      <c r="B20" s="39" t="s">
        <v>1885</v>
      </c>
      <c r="C20" s="40"/>
      <c r="D20" s="40"/>
      <c r="E20" s="6"/>
      <c r="F20" s="6"/>
      <c r="G20" s="6"/>
      <c r="H20" s="219"/>
      <c r="I20" s="219"/>
      <c r="J20" s="6"/>
      <c r="K20" s="6"/>
      <c r="L20" s="39" t="s">
        <v>1627</v>
      </c>
      <c r="M20" s="40"/>
      <c r="N20" s="40"/>
      <c r="O20" s="6"/>
      <c r="P20" s="6"/>
      <c r="Q20" s="6"/>
      <c r="R20" s="219"/>
      <c r="S20" s="219"/>
      <c r="T20" s="8"/>
    </row>
    <row r="21" spans="1:20" ht="12.75">
      <c r="A21" s="5" t="s">
        <v>1628</v>
      </c>
      <c r="B21" s="41"/>
      <c r="C21" s="41"/>
      <c r="D21" s="41"/>
      <c r="E21" s="42"/>
      <c r="F21" s="42"/>
      <c r="G21" s="42"/>
      <c r="H21" s="42">
        <f>SUM(B21:D21)</f>
        <v>0</v>
      </c>
      <c r="I21" s="42">
        <f>IF(3-H21&lt;=0,0,3-H21)</f>
        <v>3</v>
      </c>
      <c r="J21" s="6"/>
      <c r="K21" s="6" t="s">
        <v>1628</v>
      </c>
      <c r="L21" s="41"/>
      <c r="M21" s="41"/>
      <c r="N21" s="41"/>
      <c r="O21" s="42"/>
      <c r="P21" s="42"/>
      <c r="Q21" s="42"/>
      <c r="R21" s="42">
        <f>SUM(L21:N21)</f>
        <v>0</v>
      </c>
      <c r="S21" s="42">
        <f>IF(3-R21&lt;=0,0,3-R21)</f>
        <v>3</v>
      </c>
      <c r="T21" s="8"/>
    </row>
    <row r="22" spans="1:20" ht="12.75">
      <c r="A22" s="5" t="s">
        <v>1629</v>
      </c>
      <c r="B22" s="41"/>
      <c r="C22" s="41"/>
      <c r="D22" s="41"/>
      <c r="E22" s="41"/>
      <c r="F22" s="41"/>
      <c r="G22" s="41"/>
      <c r="H22" s="42">
        <f>SUM(B22:G22)</f>
        <v>0</v>
      </c>
      <c r="I22" s="42">
        <f>IF(6-H22&lt;=0,0,6-H22)</f>
        <v>6</v>
      </c>
      <c r="J22" s="6"/>
      <c r="K22" s="6" t="s">
        <v>1629</v>
      </c>
      <c r="L22" s="41"/>
      <c r="M22" s="41"/>
      <c r="N22" s="41"/>
      <c r="O22" s="41"/>
      <c r="P22" s="41"/>
      <c r="Q22" s="41"/>
      <c r="R22" s="42">
        <f>SUM(L22:Q22)</f>
        <v>0</v>
      </c>
      <c r="S22" s="42">
        <f>IF(6-R22&lt;=0,0,6-R22)</f>
        <v>6</v>
      </c>
      <c r="T22" s="8"/>
    </row>
    <row r="23" spans="1:20" ht="12.75">
      <c r="A23" s="5" t="s">
        <v>1626</v>
      </c>
      <c r="B23" s="41"/>
      <c r="C23" s="41"/>
      <c r="D23" s="41"/>
      <c r="E23" s="41"/>
      <c r="F23" s="41"/>
      <c r="G23" s="42"/>
      <c r="H23" s="42">
        <f>SUM(B23:F23)</f>
        <v>0</v>
      </c>
      <c r="I23" s="42">
        <f>IF(5-H23&lt;=0,0,5-H23)</f>
        <v>5</v>
      </c>
      <c r="J23" s="6"/>
      <c r="K23" s="6" t="s">
        <v>1626</v>
      </c>
      <c r="L23" s="41"/>
      <c r="M23" s="41"/>
      <c r="N23" s="41"/>
      <c r="O23" s="41"/>
      <c r="P23" s="41"/>
      <c r="Q23" s="42"/>
      <c r="R23" s="42">
        <f>SUM(L23:P23)</f>
        <v>0</v>
      </c>
      <c r="S23" s="42">
        <f>IF(5-R23&lt;=0,0,5-R23)</f>
        <v>5</v>
      </c>
      <c r="T23" s="8"/>
    </row>
    <row r="24" spans="1:20" ht="12.75">
      <c r="A24" s="5"/>
      <c r="B24" s="6"/>
      <c r="C24" s="6"/>
      <c r="D24" s="6"/>
      <c r="E24" s="6"/>
      <c r="F24" s="6"/>
      <c r="G24" s="6"/>
      <c r="H24" s="6"/>
      <c r="I24" s="6"/>
      <c r="J24" s="6"/>
      <c r="K24" s="6"/>
      <c r="L24" s="6"/>
      <c r="M24" s="6"/>
      <c r="N24" s="6"/>
      <c r="O24" s="6"/>
      <c r="P24" s="6"/>
      <c r="Q24" s="6"/>
      <c r="R24" s="6"/>
      <c r="S24" s="6"/>
      <c r="T24" s="8"/>
    </row>
    <row r="25" spans="1:20" ht="12.75" customHeight="1">
      <c r="A25" s="5"/>
      <c r="B25" s="6"/>
      <c r="C25" s="6"/>
      <c r="D25" s="6"/>
      <c r="E25" s="6"/>
      <c r="F25" s="6"/>
      <c r="G25" s="6"/>
      <c r="H25" s="220" t="s">
        <v>1881</v>
      </c>
      <c r="I25" s="220" t="s">
        <v>1632</v>
      </c>
      <c r="J25" s="6"/>
      <c r="K25" s="6"/>
      <c r="L25" s="6"/>
      <c r="M25" s="6"/>
      <c r="N25" s="6"/>
      <c r="O25" s="6"/>
      <c r="P25" s="6"/>
      <c r="Q25" s="6"/>
      <c r="R25" s="220" t="s">
        <v>1881</v>
      </c>
      <c r="S25" s="220" t="s">
        <v>1632</v>
      </c>
      <c r="T25" s="8"/>
    </row>
    <row r="26" spans="1:20" ht="12.75">
      <c r="A26" s="5"/>
      <c r="B26" s="6"/>
      <c r="C26" s="6"/>
      <c r="D26" s="6"/>
      <c r="E26" s="6"/>
      <c r="F26" s="6"/>
      <c r="G26" s="6"/>
      <c r="H26" s="220"/>
      <c r="I26" s="220"/>
      <c r="J26" s="6"/>
      <c r="K26" s="6"/>
      <c r="L26" s="6"/>
      <c r="M26" s="6"/>
      <c r="N26" s="6"/>
      <c r="O26" s="6"/>
      <c r="P26" s="6"/>
      <c r="Q26" s="6"/>
      <c r="R26" s="220"/>
      <c r="S26" s="220"/>
      <c r="T26" s="8"/>
    </row>
    <row r="27" spans="1:20" ht="12.75">
      <c r="A27" s="5"/>
      <c r="B27" s="6"/>
      <c r="C27" s="6"/>
      <c r="D27" s="6"/>
      <c r="E27" s="6"/>
      <c r="F27" s="6"/>
      <c r="G27" s="6"/>
      <c r="H27" s="220"/>
      <c r="I27" s="220"/>
      <c r="J27" s="6"/>
      <c r="K27" s="6"/>
      <c r="L27" s="6"/>
      <c r="M27" s="6"/>
      <c r="N27" s="6"/>
      <c r="O27" s="6"/>
      <c r="P27" s="6"/>
      <c r="Q27" s="6"/>
      <c r="R27" s="220"/>
      <c r="S27" s="220"/>
      <c r="T27" s="8"/>
    </row>
    <row r="28" spans="1:20" ht="12.75">
      <c r="A28" s="5"/>
      <c r="B28" s="39" t="s">
        <v>1886</v>
      </c>
      <c r="C28" s="40"/>
      <c r="D28" s="40"/>
      <c r="E28" s="6"/>
      <c r="F28" s="6"/>
      <c r="G28" s="6"/>
      <c r="H28" s="221"/>
      <c r="I28" s="221"/>
      <c r="J28" s="6"/>
      <c r="K28" s="6"/>
      <c r="L28" s="39" t="s">
        <v>1888</v>
      </c>
      <c r="M28" s="40"/>
      <c r="N28" s="40"/>
      <c r="O28" s="6"/>
      <c r="P28" s="6"/>
      <c r="Q28" s="6"/>
      <c r="R28" s="221"/>
      <c r="S28" s="221"/>
      <c r="T28" s="8"/>
    </row>
    <row r="29" spans="1:20" ht="12.75">
      <c r="A29" s="5" t="s">
        <v>1628</v>
      </c>
      <c r="B29" s="41"/>
      <c r="C29" s="41"/>
      <c r="D29" s="41"/>
      <c r="E29" s="42"/>
      <c r="F29" s="42"/>
      <c r="G29" s="42"/>
      <c r="H29" s="42">
        <f>SUM(B29:D29)</f>
        <v>0</v>
      </c>
      <c r="I29" s="42">
        <f>IF(3-H29&lt;=0,0,3-H29)</f>
        <v>3</v>
      </c>
      <c r="J29" s="6"/>
      <c r="K29" s="6" t="s">
        <v>1628</v>
      </c>
      <c r="L29" s="41"/>
      <c r="M29" s="41"/>
      <c r="N29" s="41"/>
      <c r="O29" s="42"/>
      <c r="P29" s="42"/>
      <c r="Q29" s="42"/>
      <c r="R29" s="42">
        <f>SUM(L29:N29)</f>
        <v>0</v>
      </c>
      <c r="S29" s="42">
        <f>IF(3-R29&lt;=0,0,3-R29)</f>
        <v>3</v>
      </c>
      <c r="T29" s="8"/>
    </row>
    <row r="30" spans="1:20" ht="12.75">
      <c r="A30" s="5" t="s">
        <v>1629</v>
      </c>
      <c r="B30" s="41"/>
      <c r="C30" s="41"/>
      <c r="D30" s="41"/>
      <c r="E30" s="41"/>
      <c r="F30" s="41"/>
      <c r="G30" s="41"/>
      <c r="H30" s="42">
        <f>SUM(B30:G30)</f>
        <v>0</v>
      </c>
      <c r="I30" s="42">
        <f>IF(6-H30&lt;=0,0,6-H30)</f>
        <v>6</v>
      </c>
      <c r="J30" s="6"/>
      <c r="K30" s="6" t="s">
        <v>1629</v>
      </c>
      <c r="L30" s="41"/>
      <c r="M30" s="41"/>
      <c r="N30" s="41"/>
      <c r="O30" s="41"/>
      <c r="P30" s="41"/>
      <c r="Q30" s="41"/>
      <c r="R30" s="42">
        <f>SUM(L30:Q30)</f>
        <v>0</v>
      </c>
      <c r="S30" s="42">
        <f>IF(6-R30&lt;=0,0,6-R30)</f>
        <v>6</v>
      </c>
      <c r="T30" s="8"/>
    </row>
    <row r="31" spans="1:20" ht="12.75">
      <c r="A31" s="5" t="s">
        <v>1626</v>
      </c>
      <c r="B31" s="41"/>
      <c r="C31" s="41"/>
      <c r="D31" s="41"/>
      <c r="E31" s="41"/>
      <c r="F31" s="41"/>
      <c r="G31" s="42"/>
      <c r="H31" s="42">
        <f>SUM(B31:F31)</f>
        <v>0</v>
      </c>
      <c r="I31" s="42">
        <f>IF(5-H31&lt;=0,0,5-H31)</f>
        <v>5</v>
      </c>
      <c r="J31" s="6"/>
      <c r="K31" s="6" t="s">
        <v>1626</v>
      </c>
      <c r="L31" s="41"/>
      <c r="M31" s="41"/>
      <c r="N31" s="41"/>
      <c r="O31" s="41"/>
      <c r="P31" s="41"/>
      <c r="Q31" s="42"/>
      <c r="R31" s="42">
        <f>SUM(L31:P31)</f>
        <v>0</v>
      </c>
      <c r="S31" s="42">
        <f>IF(5-R31&lt;=0,0,5-R31)</f>
        <v>5</v>
      </c>
      <c r="T31" s="8"/>
    </row>
    <row r="32" spans="1:20" ht="12.75">
      <c r="A32" s="5"/>
      <c r="B32" s="6"/>
      <c r="C32" s="6"/>
      <c r="D32" s="6"/>
      <c r="E32" s="6"/>
      <c r="F32" s="6"/>
      <c r="G32" s="6"/>
      <c r="H32" s="6"/>
      <c r="I32" s="6"/>
      <c r="J32" s="6"/>
      <c r="K32" s="6"/>
      <c r="L32" s="6"/>
      <c r="M32" s="6"/>
      <c r="N32" s="6"/>
      <c r="O32" s="6"/>
      <c r="P32" s="6"/>
      <c r="Q32" s="6"/>
      <c r="R32" s="6"/>
      <c r="S32" s="6"/>
      <c r="T32" s="8"/>
    </row>
    <row r="33" spans="1:20" ht="12.75">
      <c r="A33" s="9"/>
      <c r="B33" s="10"/>
      <c r="C33" s="10"/>
      <c r="D33" s="10"/>
      <c r="E33" s="10"/>
      <c r="F33" s="10"/>
      <c r="G33" s="10"/>
      <c r="H33" s="10"/>
      <c r="I33" s="10"/>
      <c r="J33" s="10"/>
      <c r="K33" s="10"/>
      <c r="L33" s="10"/>
      <c r="M33" s="10"/>
      <c r="N33" s="10"/>
      <c r="O33" s="10"/>
      <c r="P33" s="10"/>
      <c r="Q33" s="10"/>
      <c r="R33" s="10"/>
      <c r="S33" s="10"/>
      <c r="T33" s="11"/>
    </row>
  </sheetData>
  <sheetProtection/>
  <mergeCells count="14">
    <mergeCell ref="H25:H28"/>
    <mergeCell ref="I25:I28"/>
    <mergeCell ref="R25:R28"/>
    <mergeCell ref="S25:S28"/>
    <mergeCell ref="R9:R12"/>
    <mergeCell ref="S9:S12"/>
    <mergeCell ref="H17:H20"/>
    <mergeCell ref="I17:I20"/>
    <mergeCell ref="R17:R20"/>
    <mergeCell ref="S17:S20"/>
    <mergeCell ref="H1:H4"/>
    <mergeCell ref="I1:I4"/>
    <mergeCell ref="H9:H12"/>
    <mergeCell ref="I9:I12"/>
  </mergeCells>
  <printOptions/>
  <pageMargins left="0.75" right="0.75" top="1" bottom="1" header="0" footer="0"/>
  <pageSetup orientation="portrait" paperSize="9"/>
  <legacyDrawing r:id="rId1"/>
</worksheet>
</file>

<file path=xl/worksheets/sheet13.xml><?xml version="1.0" encoding="utf-8"?>
<worksheet xmlns="http://schemas.openxmlformats.org/spreadsheetml/2006/main" xmlns:r="http://schemas.openxmlformats.org/officeDocument/2006/relationships">
  <sheetPr codeName="Sheet2"/>
  <dimension ref="A1:D882"/>
  <sheetViews>
    <sheetView zoomScalePageLayoutView="0" workbookViewId="0" topLeftCell="A390">
      <selection activeCell="B12" sqref="B12"/>
    </sheetView>
  </sheetViews>
  <sheetFormatPr defaultColWidth="9.140625" defaultRowHeight="12.75"/>
  <cols>
    <col min="1" max="1" width="44.57421875" style="0" bestFit="1" customWidth="1"/>
    <col min="2" max="2" width="29.57421875" style="77" customWidth="1"/>
    <col min="3" max="3" width="10.8515625" style="0" bestFit="1" customWidth="1"/>
    <col min="4" max="4" width="26.57421875" style="0" bestFit="1" customWidth="1"/>
    <col min="5" max="16384" width="11.421875" style="0" customWidth="1"/>
  </cols>
  <sheetData>
    <row r="1" spans="1:4" ht="12.75">
      <c r="A1" s="108" t="s">
        <v>1547</v>
      </c>
      <c r="B1" s="108" t="s">
        <v>1548</v>
      </c>
      <c r="C1" s="109" t="s">
        <v>1549</v>
      </c>
      <c r="D1" s="108" t="s">
        <v>1550</v>
      </c>
    </row>
    <row r="2" spans="1:4" ht="12.75">
      <c r="A2" t="s">
        <v>1653</v>
      </c>
      <c r="B2" s="77" t="s">
        <v>29</v>
      </c>
      <c r="C2">
        <v>0</v>
      </c>
      <c r="D2" t="s">
        <v>820</v>
      </c>
    </row>
    <row r="3" spans="1:4" ht="12.75">
      <c r="A3" t="s">
        <v>1813</v>
      </c>
      <c r="B3" s="77" t="s">
        <v>819</v>
      </c>
      <c r="C3">
        <v>0</v>
      </c>
      <c r="D3" t="s">
        <v>820</v>
      </c>
    </row>
    <row r="4" spans="1:4" ht="12.75">
      <c r="A4" t="s">
        <v>1816</v>
      </c>
      <c r="B4" s="77" t="s">
        <v>821</v>
      </c>
      <c r="C4">
        <v>0</v>
      </c>
      <c r="D4" t="s">
        <v>1815</v>
      </c>
    </row>
    <row r="5" spans="1:4" ht="12.75">
      <c r="A5" t="s">
        <v>2022</v>
      </c>
      <c r="B5" s="77" t="s">
        <v>3036</v>
      </c>
      <c r="C5">
        <v>0</v>
      </c>
      <c r="D5" t="s">
        <v>1815</v>
      </c>
    </row>
    <row r="6" spans="1:4" ht="12.75">
      <c r="A6" t="s">
        <v>822</v>
      </c>
      <c r="C6">
        <v>0</v>
      </c>
      <c r="D6" t="s">
        <v>823</v>
      </c>
    </row>
    <row r="7" spans="1:4" ht="12.75">
      <c r="A7" t="s">
        <v>2023</v>
      </c>
      <c r="B7" s="77" t="s">
        <v>428</v>
      </c>
      <c r="C7">
        <v>0</v>
      </c>
      <c r="D7" t="s">
        <v>824</v>
      </c>
    </row>
    <row r="8" spans="1:4" ht="12.75">
      <c r="A8" t="s">
        <v>2023</v>
      </c>
      <c r="B8" s="77" t="s">
        <v>428</v>
      </c>
      <c r="C8">
        <v>0</v>
      </c>
      <c r="D8" t="s">
        <v>824</v>
      </c>
    </row>
    <row r="9" spans="1:4" ht="12.75">
      <c r="A9" t="s">
        <v>3984</v>
      </c>
      <c r="B9" s="77">
        <v>1</v>
      </c>
      <c r="C9">
        <v>0</v>
      </c>
      <c r="D9" t="s">
        <v>824</v>
      </c>
    </row>
    <row r="10" spans="1:4" ht="12.75">
      <c r="A10" t="s">
        <v>825</v>
      </c>
      <c r="B10" s="77">
        <v>1</v>
      </c>
      <c r="C10">
        <v>0</v>
      </c>
      <c r="D10" t="s">
        <v>1815</v>
      </c>
    </row>
    <row r="11" spans="1:4" ht="12.75">
      <c r="A11" t="s">
        <v>826</v>
      </c>
      <c r="B11" s="77" t="s">
        <v>3036</v>
      </c>
      <c r="C11">
        <v>0</v>
      </c>
      <c r="D11" t="s">
        <v>1815</v>
      </c>
    </row>
    <row r="12" spans="1:4" ht="12.75">
      <c r="A12" t="s">
        <v>827</v>
      </c>
      <c r="B12" s="77" t="s">
        <v>828</v>
      </c>
      <c r="C12">
        <v>0</v>
      </c>
      <c r="D12" t="s">
        <v>824</v>
      </c>
    </row>
    <row r="13" spans="1:4" ht="12.75">
      <c r="A13" t="s">
        <v>829</v>
      </c>
      <c r="B13" s="77" t="s">
        <v>3036</v>
      </c>
      <c r="C13">
        <v>0</v>
      </c>
      <c r="D13" t="s">
        <v>1815</v>
      </c>
    </row>
    <row r="14" spans="1:4" ht="12.75">
      <c r="A14" t="s">
        <v>3050</v>
      </c>
      <c r="B14" s="77" t="s">
        <v>3067</v>
      </c>
      <c r="C14">
        <v>0</v>
      </c>
      <c r="D14" t="s">
        <v>3063</v>
      </c>
    </row>
    <row r="15" spans="1:4" ht="12.75">
      <c r="A15" t="s">
        <v>830</v>
      </c>
      <c r="B15" s="77" t="s">
        <v>3036</v>
      </c>
      <c r="C15">
        <v>0</v>
      </c>
      <c r="D15" t="s">
        <v>2548</v>
      </c>
    </row>
    <row r="16" spans="1:4" ht="12.75">
      <c r="A16" t="s">
        <v>3053</v>
      </c>
      <c r="B16" s="77" t="s">
        <v>3069</v>
      </c>
      <c r="C16">
        <v>0</v>
      </c>
      <c r="D16" t="s">
        <v>3063</v>
      </c>
    </row>
    <row r="17" spans="1:4" ht="12.75">
      <c r="A17" t="s">
        <v>2549</v>
      </c>
      <c r="B17" s="77" t="s">
        <v>3036</v>
      </c>
      <c r="C17">
        <v>0</v>
      </c>
      <c r="D17" t="s">
        <v>824</v>
      </c>
    </row>
    <row r="18" spans="1:4" ht="12.75">
      <c r="A18" t="s">
        <v>2550</v>
      </c>
      <c r="B18" s="77" t="s">
        <v>3029</v>
      </c>
      <c r="C18">
        <v>0</v>
      </c>
      <c r="D18" t="s">
        <v>2551</v>
      </c>
    </row>
    <row r="19" spans="1:4" ht="12.75">
      <c r="A19" t="s">
        <v>2552</v>
      </c>
      <c r="B19" s="77" t="s">
        <v>3036</v>
      </c>
      <c r="C19">
        <v>0</v>
      </c>
      <c r="D19" t="s">
        <v>1815</v>
      </c>
    </row>
    <row r="20" spans="1:4" ht="12.75">
      <c r="A20" t="s">
        <v>2553</v>
      </c>
      <c r="B20" s="77" t="s">
        <v>3036</v>
      </c>
      <c r="C20">
        <v>0</v>
      </c>
      <c r="D20" t="s">
        <v>2548</v>
      </c>
    </row>
    <row r="21" spans="1:4" ht="12.75">
      <c r="A21" t="s">
        <v>2554</v>
      </c>
      <c r="B21" s="77" t="s">
        <v>3036</v>
      </c>
      <c r="C21">
        <v>0</v>
      </c>
      <c r="D21" t="s">
        <v>824</v>
      </c>
    </row>
    <row r="22" spans="1:4" ht="12.75">
      <c r="A22" t="s">
        <v>2555</v>
      </c>
      <c r="B22" s="77" t="s">
        <v>3036</v>
      </c>
      <c r="C22">
        <v>0</v>
      </c>
      <c r="D22" t="s">
        <v>1055</v>
      </c>
    </row>
    <row r="23" spans="1:4" ht="12.75">
      <c r="A23" t="s">
        <v>2556</v>
      </c>
      <c r="B23" s="77" t="s">
        <v>3029</v>
      </c>
      <c r="C23">
        <v>0</v>
      </c>
      <c r="D23" t="s">
        <v>1055</v>
      </c>
    </row>
    <row r="24" spans="1:4" ht="12.75">
      <c r="A24" t="s">
        <v>2557</v>
      </c>
      <c r="B24" s="77" t="s">
        <v>3029</v>
      </c>
      <c r="C24">
        <v>0</v>
      </c>
      <c r="D24" t="s">
        <v>1055</v>
      </c>
    </row>
    <row r="25" spans="1:4" ht="12.75">
      <c r="A25" t="s">
        <v>2558</v>
      </c>
      <c r="B25" s="77" t="s">
        <v>3036</v>
      </c>
      <c r="C25">
        <v>0</v>
      </c>
      <c r="D25" t="s">
        <v>2548</v>
      </c>
    </row>
    <row r="26" spans="1:4" ht="12.75">
      <c r="A26" t="s">
        <v>2559</v>
      </c>
      <c r="B26" s="77" t="s">
        <v>3036</v>
      </c>
      <c r="C26">
        <v>0</v>
      </c>
      <c r="D26" t="s">
        <v>1815</v>
      </c>
    </row>
    <row r="27" spans="1:4" ht="12.75">
      <c r="A27" t="s">
        <v>2560</v>
      </c>
      <c r="B27" s="77" t="s">
        <v>3036</v>
      </c>
      <c r="C27">
        <v>0</v>
      </c>
      <c r="D27" t="s">
        <v>1055</v>
      </c>
    </row>
    <row r="28" spans="1:4" ht="12.75">
      <c r="A28" t="s">
        <v>2561</v>
      </c>
      <c r="B28" s="77" t="s">
        <v>3036</v>
      </c>
      <c r="C28">
        <v>0</v>
      </c>
      <c r="D28" t="s">
        <v>1815</v>
      </c>
    </row>
    <row r="29" spans="1:4" ht="12.75">
      <c r="A29" t="s">
        <v>994</v>
      </c>
      <c r="B29" s="77" t="s">
        <v>3036</v>
      </c>
      <c r="C29">
        <v>0</v>
      </c>
      <c r="D29" t="s">
        <v>628</v>
      </c>
    </row>
    <row r="30" spans="1:4" ht="12.75">
      <c r="A30" t="s">
        <v>2562</v>
      </c>
      <c r="B30" s="77" t="s">
        <v>3036</v>
      </c>
      <c r="C30">
        <v>0</v>
      </c>
      <c r="D30" t="s">
        <v>2563</v>
      </c>
    </row>
    <row r="31" spans="1:4" ht="12.75">
      <c r="A31" t="s">
        <v>2564</v>
      </c>
      <c r="B31" s="77" t="s">
        <v>2565</v>
      </c>
      <c r="C31">
        <v>0</v>
      </c>
      <c r="D31" t="s">
        <v>1055</v>
      </c>
    </row>
    <row r="32" spans="1:4" ht="12.75">
      <c r="A32" t="s">
        <v>2566</v>
      </c>
      <c r="B32" s="77" t="s">
        <v>3036</v>
      </c>
      <c r="C32">
        <v>0</v>
      </c>
      <c r="D32" t="s">
        <v>1055</v>
      </c>
    </row>
    <row r="33" spans="1:4" ht="12.75">
      <c r="A33" t="s">
        <v>3982</v>
      </c>
      <c r="B33" s="77" t="s">
        <v>3034</v>
      </c>
      <c r="C33">
        <v>0</v>
      </c>
      <c r="D33" t="s">
        <v>823</v>
      </c>
    </row>
    <row r="34" spans="1:4" ht="12.75">
      <c r="A34" t="s">
        <v>2567</v>
      </c>
      <c r="B34" s="77" t="s">
        <v>3034</v>
      </c>
      <c r="C34">
        <v>0</v>
      </c>
      <c r="D34" t="s">
        <v>823</v>
      </c>
    </row>
    <row r="35" spans="1:4" ht="12.75">
      <c r="A35" t="s">
        <v>2640</v>
      </c>
      <c r="B35" s="77" t="s">
        <v>3032</v>
      </c>
      <c r="C35">
        <v>1.5</v>
      </c>
      <c r="D35" t="s">
        <v>2586</v>
      </c>
    </row>
    <row r="36" spans="1:4" ht="12.75">
      <c r="A36" t="s">
        <v>1680</v>
      </c>
      <c r="C36">
        <v>0</v>
      </c>
      <c r="D36" t="s">
        <v>2582</v>
      </c>
    </row>
    <row r="37" spans="1:4" ht="12.75">
      <c r="A37" t="s">
        <v>627</v>
      </c>
      <c r="B37" s="77" t="s">
        <v>3036</v>
      </c>
      <c r="C37">
        <v>1</v>
      </c>
      <c r="D37" t="s">
        <v>628</v>
      </c>
    </row>
    <row r="38" spans="1:4" ht="12.75">
      <c r="A38" t="s">
        <v>1649</v>
      </c>
      <c r="B38" s="77" t="s">
        <v>1737</v>
      </c>
      <c r="C38">
        <v>0.5</v>
      </c>
      <c r="D38" t="s">
        <v>820</v>
      </c>
    </row>
    <row r="39" spans="1:4" ht="12.75">
      <c r="A39" t="s">
        <v>1811</v>
      </c>
      <c r="B39" s="77" t="s">
        <v>2568</v>
      </c>
      <c r="C39">
        <v>0.5</v>
      </c>
      <c r="D39" t="s">
        <v>820</v>
      </c>
    </row>
    <row r="40" spans="1:4" ht="12.75">
      <c r="A40" t="s">
        <v>1651</v>
      </c>
      <c r="B40" s="77" t="s">
        <v>1652</v>
      </c>
      <c r="C40">
        <v>0.5</v>
      </c>
      <c r="D40" t="s">
        <v>820</v>
      </c>
    </row>
    <row r="41" spans="1:4" ht="12.75">
      <c r="A41" t="s">
        <v>1648</v>
      </c>
      <c r="B41" s="77" t="s">
        <v>1738</v>
      </c>
      <c r="C41">
        <v>0.5</v>
      </c>
      <c r="D41" t="s">
        <v>820</v>
      </c>
    </row>
    <row r="42" spans="1:4" ht="12.75">
      <c r="A42" t="s">
        <v>1648</v>
      </c>
      <c r="B42" s="77" t="s">
        <v>1650</v>
      </c>
      <c r="C42">
        <v>1</v>
      </c>
      <c r="D42" t="s">
        <v>820</v>
      </c>
    </row>
    <row r="43" spans="1:4" ht="12.75">
      <c r="A43" t="s">
        <v>1812</v>
      </c>
      <c r="B43" s="77" t="s">
        <v>30</v>
      </c>
      <c r="C43">
        <v>0.5</v>
      </c>
      <c r="D43" t="s">
        <v>820</v>
      </c>
    </row>
    <row r="44" spans="1:4" ht="12.75">
      <c r="A44" t="s">
        <v>1681</v>
      </c>
      <c r="C44">
        <v>0</v>
      </c>
      <c r="D44" t="s">
        <v>2582</v>
      </c>
    </row>
    <row r="45" spans="1:4" ht="12.75">
      <c r="A45" t="s">
        <v>1682</v>
      </c>
      <c r="C45">
        <v>0</v>
      </c>
      <c r="D45" t="s">
        <v>2582</v>
      </c>
    </row>
    <row r="46" spans="1:4" ht="12.75">
      <c r="A46" t="s">
        <v>2569</v>
      </c>
      <c r="B46" s="77">
        <v>1</v>
      </c>
      <c r="C46">
        <v>1</v>
      </c>
      <c r="D46" t="s">
        <v>1055</v>
      </c>
    </row>
    <row r="47" spans="1:4" ht="12.75">
      <c r="A47" t="s">
        <v>2570</v>
      </c>
      <c r="C47">
        <v>0</v>
      </c>
      <c r="D47" t="s">
        <v>2551</v>
      </c>
    </row>
    <row r="48" spans="1:4" ht="12.75">
      <c r="A48" t="s">
        <v>2571</v>
      </c>
      <c r="B48" s="77" t="s">
        <v>818</v>
      </c>
      <c r="C48">
        <v>1.5</v>
      </c>
      <c r="D48" t="s">
        <v>2551</v>
      </c>
    </row>
    <row r="49" spans="1:4" ht="12.75">
      <c r="A49" t="s">
        <v>2572</v>
      </c>
      <c r="B49" s="77" t="s">
        <v>818</v>
      </c>
      <c r="C49">
        <v>0</v>
      </c>
      <c r="D49" t="s">
        <v>2551</v>
      </c>
    </row>
    <row r="50" spans="1:4" ht="12.75">
      <c r="A50" t="s">
        <v>2573</v>
      </c>
      <c r="B50" s="77" t="s">
        <v>2024</v>
      </c>
      <c r="C50">
        <v>1.5</v>
      </c>
      <c r="D50" t="s">
        <v>2575</v>
      </c>
    </row>
    <row r="51" spans="1:4" ht="12.75">
      <c r="A51" t="s">
        <v>1683</v>
      </c>
      <c r="C51">
        <v>0</v>
      </c>
      <c r="D51" t="s">
        <v>2582</v>
      </c>
    </row>
    <row r="52" spans="1:4" ht="12.75">
      <c r="A52" t="s">
        <v>2025</v>
      </c>
      <c r="B52" s="77" t="s">
        <v>2026</v>
      </c>
      <c r="C52">
        <v>3.5</v>
      </c>
      <c r="D52" t="s">
        <v>2576</v>
      </c>
    </row>
    <row r="53" spans="1:4" ht="12.75">
      <c r="A53" t="s">
        <v>2577</v>
      </c>
      <c r="C53">
        <v>0</v>
      </c>
      <c r="D53" t="s">
        <v>2575</v>
      </c>
    </row>
    <row r="54" spans="1:4" ht="12.75">
      <c r="A54" t="s">
        <v>2027</v>
      </c>
      <c r="B54" s="77" t="s">
        <v>2028</v>
      </c>
      <c r="C54">
        <v>1</v>
      </c>
      <c r="D54" t="s">
        <v>2575</v>
      </c>
    </row>
    <row r="55" spans="1:4" ht="12.75">
      <c r="A55" t="s">
        <v>2578</v>
      </c>
      <c r="B55" s="77" t="s">
        <v>2579</v>
      </c>
      <c r="C55">
        <v>1</v>
      </c>
      <c r="D55" t="s">
        <v>2580</v>
      </c>
    </row>
    <row r="56" spans="1:4" ht="12.75">
      <c r="A56" t="s">
        <v>3043</v>
      </c>
      <c r="B56" s="77" t="s">
        <v>2620</v>
      </c>
      <c r="C56">
        <v>2</v>
      </c>
      <c r="D56" t="s">
        <v>3063</v>
      </c>
    </row>
    <row r="57" spans="1:4" ht="12.75">
      <c r="A57" t="s">
        <v>2581</v>
      </c>
      <c r="C57">
        <v>0</v>
      </c>
      <c r="D57" t="s">
        <v>2582</v>
      </c>
    </row>
    <row r="58" spans="1:4" ht="12.75">
      <c r="A58" t="s">
        <v>2583</v>
      </c>
      <c r="C58">
        <v>0</v>
      </c>
      <c r="D58" t="s">
        <v>820</v>
      </c>
    </row>
    <row r="59" spans="1:4" ht="12.75">
      <c r="A59" t="s">
        <v>1684</v>
      </c>
      <c r="C59">
        <v>0</v>
      </c>
      <c r="D59" t="s">
        <v>2582</v>
      </c>
    </row>
    <row r="60" spans="1:4" ht="12.75">
      <c r="A60" t="s">
        <v>1654</v>
      </c>
      <c r="B60" s="77" t="s">
        <v>3036</v>
      </c>
      <c r="C60">
        <v>1</v>
      </c>
      <c r="D60" t="s">
        <v>628</v>
      </c>
    </row>
    <row r="61" spans="1:4" ht="12.75">
      <c r="A61" t="s">
        <v>1655</v>
      </c>
      <c r="B61" s="77" t="s">
        <v>3036</v>
      </c>
      <c r="C61">
        <v>0.5</v>
      </c>
      <c r="D61" t="s">
        <v>628</v>
      </c>
    </row>
    <row r="62" spans="1:4" ht="12.75">
      <c r="A62" t="s">
        <v>2029</v>
      </c>
      <c r="B62" s="77" t="s">
        <v>2030</v>
      </c>
      <c r="C62">
        <v>0.5</v>
      </c>
      <c r="D62" t="s">
        <v>2031</v>
      </c>
    </row>
    <row r="63" spans="1:4" ht="12.75">
      <c r="A63" t="s">
        <v>2584</v>
      </c>
      <c r="B63" s="77" t="s">
        <v>2585</v>
      </c>
      <c r="C63">
        <v>1.5</v>
      </c>
      <c r="D63" t="s">
        <v>2586</v>
      </c>
    </row>
    <row r="64" spans="1:4" ht="12.75">
      <c r="A64" t="s">
        <v>2587</v>
      </c>
      <c r="B64" s="77" t="s">
        <v>2652</v>
      </c>
      <c r="C64">
        <v>1.5</v>
      </c>
      <c r="D64" t="s">
        <v>1106</v>
      </c>
    </row>
    <row r="65" spans="1:4" ht="12.75">
      <c r="A65" t="s">
        <v>2998</v>
      </c>
      <c r="B65" s="77" t="s">
        <v>2999</v>
      </c>
      <c r="C65">
        <v>5</v>
      </c>
      <c r="D65" t="s">
        <v>824</v>
      </c>
    </row>
    <row r="66" spans="1:4" ht="12.75">
      <c r="A66" t="s">
        <v>2588</v>
      </c>
      <c r="B66" s="77" t="s">
        <v>588</v>
      </c>
      <c r="C66">
        <v>1.5</v>
      </c>
      <c r="D66" t="s">
        <v>586</v>
      </c>
    </row>
    <row r="67" spans="1:4" ht="12.75">
      <c r="A67" t="s">
        <v>585</v>
      </c>
      <c r="B67" s="77" t="s">
        <v>2088</v>
      </c>
      <c r="C67">
        <v>2</v>
      </c>
      <c r="D67" t="s">
        <v>586</v>
      </c>
    </row>
    <row r="68" spans="1:4" ht="12.75">
      <c r="A68" t="s">
        <v>2032</v>
      </c>
      <c r="B68" s="77" t="s">
        <v>1163</v>
      </c>
      <c r="C68">
        <v>0.5</v>
      </c>
      <c r="D68" t="s">
        <v>824</v>
      </c>
    </row>
    <row r="69" spans="1:4" ht="12.75">
      <c r="A69" t="s">
        <v>587</v>
      </c>
      <c r="B69" s="77" t="s">
        <v>2088</v>
      </c>
      <c r="C69">
        <v>1.5</v>
      </c>
      <c r="D69" t="s">
        <v>586</v>
      </c>
    </row>
    <row r="70" spans="1:4" ht="12.75">
      <c r="A70" t="s">
        <v>2589</v>
      </c>
      <c r="B70" s="77" t="s">
        <v>2590</v>
      </c>
      <c r="C70">
        <v>2</v>
      </c>
      <c r="D70" t="s">
        <v>2033</v>
      </c>
    </row>
    <row r="71" spans="1:4" ht="12.75">
      <c r="A71" t="s">
        <v>2591</v>
      </c>
      <c r="B71" s="77" t="s">
        <v>2590</v>
      </c>
      <c r="C71">
        <v>1.5</v>
      </c>
      <c r="D71" t="s">
        <v>2033</v>
      </c>
    </row>
    <row r="72" spans="1:4" ht="12.75">
      <c r="A72" t="s">
        <v>589</v>
      </c>
      <c r="B72" s="77" t="s">
        <v>2088</v>
      </c>
      <c r="C72">
        <v>2</v>
      </c>
      <c r="D72" t="s">
        <v>586</v>
      </c>
    </row>
    <row r="73" spans="1:4" ht="12.75">
      <c r="A73" t="s">
        <v>590</v>
      </c>
      <c r="B73" s="77" t="s">
        <v>2088</v>
      </c>
      <c r="C73">
        <v>1.5</v>
      </c>
      <c r="D73" t="s">
        <v>586</v>
      </c>
    </row>
    <row r="74" spans="1:4" ht="12.75">
      <c r="A74" t="s">
        <v>2641</v>
      </c>
      <c r="B74" s="77" t="s">
        <v>2642</v>
      </c>
      <c r="C74">
        <v>1.5</v>
      </c>
      <c r="D74" t="s">
        <v>2586</v>
      </c>
    </row>
    <row r="75" spans="1:4" ht="12.75">
      <c r="A75" t="s">
        <v>2643</v>
      </c>
      <c r="B75" s="77" t="s">
        <v>3157</v>
      </c>
      <c r="C75">
        <v>0.5</v>
      </c>
      <c r="D75" t="s">
        <v>2586</v>
      </c>
    </row>
    <row r="76" spans="1:4" ht="12.75">
      <c r="A76" t="s">
        <v>2592</v>
      </c>
      <c r="B76" s="77" t="s">
        <v>2630</v>
      </c>
      <c r="C76">
        <v>0.5</v>
      </c>
      <c r="D76" t="s">
        <v>1106</v>
      </c>
    </row>
    <row r="77" spans="1:4" ht="12.75">
      <c r="A77" t="s">
        <v>2644</v>
      </c>
      <c r="B77" s="77" t="s">
        <v>3147</v>
      </c>
      <c r="C77">
        <v>3.5</v>
      </c>
      <c r="D77" t="s">
        <v>2586</v>
      </c>
    </row>
    <row r="78" spans="1:4" ht="12.75">
      <c r="A78" t="s">
        <v>2593</v>
      </c>
      <c r="B78" s="77" t="s">
        <v>817</v>
      </c>
      <c r="C78">
        <v>2</v>
      </c>
      <c r="D78" t="s">
        <v>2563</v>
      </c>
    </row>
    <row r="79" spans="1:4" ht="12.75">
      <c r="A79" t="s">
        <v>1685</v>
      </c>
      <c r="C79">
        <v>0</v>
      </c>
      <c r="D79" t="s">
        <v>2582</v>
      </c>
    </row>
    <row r="80" spans="1:4" ht="12.75">
      <c r="A80" t="s">
        <v>1686</v>
      </c>
      <c r="C80">
        <v>0</v>
      </c>
      <c r="D80" t="s">
        <v>2582</v>
      </c>
    </row>
    <row r="81" spans="1:4" ht="12.75">
      <c r="A81" t="s">
        <v>2034</v>
      </c>
      <c r="C81">
        <v>0</v>
      </c>
      <c r="D81" t="s">
        <v>2575</v>
      </c>
    </row>
    <row r="82" spans="1:4" ht="12.75">
      <c r="A82" t="s">
        <v>2645</v>
      </c>
      <c r="B82" s="77" t="s">
        <v>2646</v>
      </c>
      <c r="C82">
        <v>2.5</v>
      </c>
      <c r="D82" t="s">
        <v>2586</v>
      </c>
    </row>
    <row r="83" spans="1:4" ht="12.75">
      <c r="A83" t="s">
        <v>2647</v>
      </c>
      <c r="B83" s="77" t="s">
        <v>2620</v>
      </c>
      <c r="C83">
        <v>5</v>
      </c>
      <c r="D83" t="s">
        <v>2586</v>
      </c>
    </row>
    <row r="84" spans="1:4" ht="12.75">
      <c r="A84" t="s">
        <v>1095</v>
      </c>
      <c r="B84" s="77" t="s">
        <v>1096</v>
      </c>
      <c r="C84">
        <v>3</v>
      </c>
      <c r="D84" t="s">
        <v>824</v>
      </c>
    </row>
    <row r="85" spans="1:4" ht="12.75">
      <c r="A85" t="s">
        <v>1145</v>
      </c>
      <c r="B85" s="77" t="s">
        <v>1146</v>
      </c>
      <c r="C85">
        <v>2.5</v>
      </c>
      <c r="D85" t="s">
        <v>824</v>
      </c>
    </row>
    <row r="86" spans="1:4" ht="12.75">
      <c r="A86" t="s">
        <v>2035</v>
      </c>
      <c r="B86" s="77" t="s">
        <v>2594</v>
      </c>
      <c r="C86">
        <v>3</v>
      </c>
      <c r="D86" t="s">
        <v>2033</v>
      </c>
    </row>
    <row r="87" spans="1:4" ht="12.75">
      <c r="A87" t="s">
        <v>2969</v>
      </c>
      <c r="B87" s="77" t="s">
        <v>2971</v>
      </c>
      <c r="C87">
        <v>3</v>
      </c>
      <c r="D87" t="s">
        <v>1106</v>
      </c>
    </row>
    <row r="88" spans="1:4" ht="12.75">
      <c r="A88" t="s">
        <v>2970</v>
      </c>
      <c r="B88" s="77" t="s">
        <v>2968</v>
      </c>
      <c r="C88">
        <v>2.5</v>
      </c>
      <c r="D88" t="s">
        <v>1106</v>
      </c>
    </row>
    <row r="89" spans="1:4" ht="12.75">
      <c r="A89" t="s">
        <v>2596</v>
      </c>
      <c r="B89" s="77" t="s">
        <v>2595</v>
      </c>
      <c r="C89">
        <v>2</v>
      </c>
      <c r="D89" t="s">
        <v>1106</v>
      </c>
    </row>
    <row r="90" spans="1:4" ht="12.75">
      <c r="A90" t="s">
        <v>2597</v>
      </c>
      <c r="B90" s="77" t="s">
        <v>2620</v>
      </c>
      <c r="C90">
        <v>3</v>
      </c>
      <c r="D90" t="s">
        <v>2586</v>
      </c>
    </row>
    <row r="91" spans="1:4" ht="12.75">
      <c r="A91" s="77" t="s">
        <v>2598</v>
      </c>
      <c r="C91">
        <v>0</v>
      </c>
      <c r="D91" t="s">
        <v>1815</v>
      </c>
    </row>
    <row r="92" spans="1:4" ht="12.75">
      <c r="A92" t="s">
        <v>591</v>
      </c>
      <c r="B92" s="77" t="s">
        <v>592</v>
      </c>
      <c r="C92">
        <v>2</v>
      </c>
      <c r="D92" t="s">
        <v>586</v>
      </c>
    </row>
    <row r="93" spans="1:4" ht="12.75">
      <c r="A93" t="s">
        <v>2599</v>
      </c>
      <c r="B93" s="77" t="s">
        <v>2600</v>
      </c>
      <c r="C93">
        <v>2</v>
      </c>
      <c r="D93" t="s">
        <v>2576</v>
      </c>
    </row>
    <row r="94" spans="1:4" ht="12.75">
      <c r="A94" t="s">
        <v>3815</v>
      </c>
      <c r="B94" s="77" t="s">
        <v>2601</v>
      </c>
      <c r="C94">
        <v>1</v>
      </c>
      <c r="D94" t="s">
        <v>1815</v>
      </c>
    </row>
    <row r="95" spans="1:4" ht="12.75">
      <c r="A95" t="s">
        <v>2602</v>
      </c>
      <c r="B95" s="77" t="s">
        <v>828</v>
      </c>
      <c r="C95">
        <v>0.5</v>
      </c>
      <c r="D95" t="s">
        <v>1815</v>
      </c>
    </row>
    <row r="96" spans="1:4" ht="12.75">
      <c r="A96" t="s">
        <v>2650</v>
      </c>
      <c r="B96" s="77" t="s">
        <v>3147</v>
      </c>
      <c r="C96">
        <v>3</v>
      </c>
      <c r="D96" t="s">
        <v>2586</v>
      </c>
    </row>
    <row r="97" spans="1:4" ht="12.75">
      <c r="A97" t="s">
        <v>2648</v>
      </c>
      <c r="B97" s="77" t="s">
        <v>2620</v>
      </c>
      <c r="C97">
        <v>2</v>
      </c>
      <c r="D97" t="s">
        <v>2586</v>
      </c>
    </row>
    <row r="98" spans="1:4" ht="12.75">
      <c r="A98" t="s">
        <v>2649</v>
      </c>
      <c r="B98" s="77" t="s">
        <v>2603</v>
      </c>
      <c r="C98">
        <v>2</v>
      </c>
      <c r="D98" t="s">
        <v>2586</v>
      </c>
    </row>
    <row r="99" spans="1:4" ht="12.75">
      <c r="A99" t="s">
        <v>2651</v>
      </c>
      <c r="B99" s="77" t="s">
        <v>3153</v>
      </c>
      <c r="C99">
        <v>2.5</v>
      </c>
      <c r="D99" t="s">
        <v>2586</v>
      </c>
    </row>
    <row r="100" spans="1:4" ht="12.75">
      <c r="A100" t="s">
        <v>2036</v>
      </c>
      <c r="B100" s="77" t="s">
        <v>2037</v>
      </c>
      <c r="C100">
        <v>5</v>
      </c>
      <c r="D100" t="s">
        <v>2580</v>
      </c>
    </row>
    <row r="101" spans="1:4" ht="12.75">
      <c r="A101" t="s">
        <v>2038</v>
      </c>
      <c r="B101" s="77" t="s">
        <v>3153</v>
      </c>
      <c r="C101">
        <v>2.5</v>
      </c>
      <c r="D101" t="s">
        <v>2039</v>
      </c>
    </row>
    <row r="102" spans="1:4" ht="12.75">
      <c r="A102" t="s">
        <v>3040</v>
      </c>
      <c r="B102" s="77" t="s">
        <v>1159</v>
      </c>
      <c r="C102">
        <v>2.5</v>
      </c>
      <c r="D102" t="s">
        <v>2548</v>
      </c>
    </row>
    <row r="103" spans="1:4" ht="12.75">
      <c r="A103" t="s">
        <v>2040</v>
      </c>
      <c r="B103" s="77" t="s">
        <v>2041</v>
      </c>
      <c r="C103">
        <v>2.5</v>
      </c>
      <c r="D103" t="s">
        <v>2031</v>
      </c>
    </row>
    <row r="104" spans="1:4" ht="12.75">
      <c r="A104" t="s">
        <v>2042</v>
      </c>
      <c r="B104" s="77" t="s">
        <v>2041</v>
      </c>
      <c r="C104">
        <v>2.5</v>
      </c>
      <c r="D104" t="s">
        <v>2031</v>
      </c>
    </row>
    <row r="105" spans="1:4" ht="12.75">
      <c r="A105" t="s">
        <v>2043</v>
      </c>
      <c r="B105" s="77" t="s">
        <v>2041</v>
      </c>
      <c r="C105">
        <v>2</v>
      </c>
      <c r="D105" t="s">
        <v>2031</v>
      </c>
    </row>
    <row r="106" spans="1:4" ht="12.75">
      <c r="A106" t="s">
        <v>2604</v>
      </c>
      <c r="B106" s="77" t="s">
        <v>2608</v>
      </c>
      <c r="C106">
        <v>3.5</v>
      </c>
      <c r="D106" t="s">
        <v>2551</v>
      </c>
    </row>
    <row r="107" spans="1:4" ht="12.75">
      <c r="A107" t="s">
        <v>2605</v>
      </c>
      <c r="B107" s="77" t="s">
        <v>2608</v>
      </c>
      <c r="C107">
        <v>2</v>
      </c>
      <c r="D107" t="s">
        <v>2551</v>
      </c>
    </row>
    <row r="108" spans="1:4" ht="12.75">
      <c r="A108" t="s">
        <v>2606</v>
      </c>
      <c r="B108" s="77" t="s">
        <v>2608</v>
      </c>
      <c r="C108">
        <v>2.5</v>
      </c>
      <c r="D108" t="s">
        <v>2551</v>
      </c>
    </row>
    <row r="109" spans="1:4" ht="12.75">
      <c r="A109" t="s">
        <v>3044</v>
      </c>
      <c r="B109" s="77" t="s">
        <v>3064</v>
      </c>
      <c r="C109">
        <v>3</v>
      </c>
      <c r="D109" t="s">
        <v>3063</v>
      </c>
    </row>
    <row r="110" spans="1:4" ht="12.75">
      <c r="A110" t="s">
        <v>3045</v>
      </c>
      <c r="B110" s="77" t="s">
        <v>2102</v>
      </c>
      <c r="C110">
        <v>2.5</v>
      </c>
      <c r="D110" t="s">
        <v>3063</v>
      </c>
    </row>
    <row r="111" spans="1:4" ht="12.75">
      <c r="A111" t="s">
        <v>2607</v>
      </c>
      <c r="B111" s="77" t="s">
        <v>818</v>
      </c>
      <c r="C111">
        <v>1.5</v>
      </c>
      <c r="D111" t="s">
        <v>2551</v>
      </c>
    </row>
    <row r="112" spans="1:4" ht="12.75">
      <c r="A112" t="s">
        <v>1147</v>
      </c>
      <c r="B112" s="77" t="s">
        <v>2608</v>
      </c>
      <c r="C112">
        <v>0</v>
      </c>
      <c r="D112" t="s">
        <v>2551</v>
      </c>
    </row>
    <row r="113" spans="1:4" ht="12.75">
      <c r="A113" t="s">
        <v>2609</v>
      </c>
      <c r="B113" s="77" t="s">
        <v>2610</v>
      </c>
      <c r="C113">
        <v>1</v>
      </c>
      <c r="D113" t="s">
        <v>628</v>
      </c>
    </row>
    <row r="114" spans="1:4" ht="12.75">
      <c r="A114" t="s">
        <v>2611</v>
      </c>
      <c r="B114" s="77" t="s">
        <v>2612</v>
      </c>
      <c r="C114">
        <v>1.5</v>
      </c>
      <c r="D114" t="s">
        <v>2586</v>
      </c>
    </row>
    <row r="115" spans="1:4" ht="12.75">
      <c r="A115" t="s">
        <v>2613</v>
      </c>
      <c r="B115" s="77" t="s">
        <v>3030</v>
      </c>
      <c r="C115">
        <v>1</v>
      </c>
      <c r="D115" t="s">
        <v>1106</v>
      </c>
    </row>
    <row r="116" spans="1:4" ht="12.75">
      <c r="A116" t="s">
        <v>1687</v>
      </c>
      <c r="C116">
        <v>0</v>
      </c>
      <c r="D116" t="s">
        <v>2582</v>
      </c>
    </row>
    <row r="117" spans="1:4" ht="12.75">
      <c r="A117" t="s">
        <v>1688</v>
      </c>
      <c r="C117">
        <v>0</v>
      </c>
      <c r="D117" t="s">
        <v>2582</v>
      </c>
    </row>
    <row r="118" spans="1:4" ht="12.75">
      <c r="A118" t="s">
        <v>2662</v>
      </c>
      <c r="B118" s="77" t="s">
        <v>2603</v>
      </c>
      <c r="C118">
        <v>3</v>
      </c>
      <c r="D118" t="s">
        <v>2586</v>
      </c>
    </row>
    <row r="119" spans="1:4" ht="12.75">
      <c r="A119" t="s">
        <v>3816</v>
      </c>
      <c r="B119" s="77" t="s">
        <v>2636</v>
      </c>
      <c r="C119">
        <v>2.5</v>
      </c>
      <c r="D119" t="s">
        <v>824</v>
      </c>
    </row>
    <row r="120" spans="1:4" ht="12.75">
      <c r="A120" t="s">
        <v>2614</v>
      </c>
      <c r="B120" s="77" t="s">
        <v>2630</v>
      </c>
      <c r="C120">
        <v>0.5</v>
      </c>
      <c r="D120" t="s">
        <v>2548</v>
      </c>
    </row>
    <row r="121" spans="1:4" ht="12.75">
      <c r="A121" t="s">
        <v>2614</v>
      </c>
      <c r="B121" s="77" t="s">
        <v>2629</v>
      </c>
      <c r="C121">
        <v>2</v>
      </c>
      <c r="D121" t="s">
        <v>2548</v>
      </c>
    </row>
    <row r="122" spans="1:4" ht="12.75">
      <c r="A122" t="s">
        <v>2615</v>
      </c>
      <c r="B122" s="77" t="s">
        <v>3032</v>
      </c>
      <c r="C122">
        <v>3</v>
      </c>
      <c r="D122" t="s">
        <v>2580</v>
      </c>
    </row>
    <row r="123" spans="1:4" ht="12.75">
      <c r="A123" t="s">
        <v>2616</v>
      </c>
      <c r="B123" s="77" t="s">
        <v>3817</v>
      </c>
      <c r="C123">
        <v>4</v>
      </c>
      <c r="D123" t="s">
        <v>2580</v>
      </c>
    </row>
    <row r="124" spans="1:4" ht="12.75">
      <c r="A124" t="s">
        <v>2687</v>
      </c>
      <c r="B124" s="77" t="s">
        <v>847</v>
      </c>
      <c r="C124">
        <v>5</v>
      </c>
      <c r="D124" t="s">
        <v>824</v>
      </c>
    </row>
    <row r="125" spans="1:4" ht="12.75">
      <c r="A125" t="s">
        <v>2989</v>
      </c>
      <c r="B125" s="77" t="s">
        <v>2689</v>
      </c>
      <c r="C125">
        <v>3</v>
      </c>
      <c r="D125" t="s">
        <v>824</v>
      </c>
    </row>
    <row r="126" spans="1:4" ht="12.75">
      <c r="A126" t="s">
        <v>2617</v>
      </c>
      <c r="B126" s="77" t="s">
        <v>2663</v>
      </c>
      <c r="C126">
        <v>2</v>
      </c>
      <c r="D126" t="s">
        <v>2586</v>
      </c>
    </row>
    <row r="127" spans="1:4" ht="12.75">
      <c r="A127" t="s">
        <v>1555</v>
      </c>
      <c r="B127" s="77">
        <v>1</v>
      </c>
      <c r="C127">
        <v>4</v>
      </c>
      <c r="D127" t="s">
        <v>824</v>
      </c>
    </row>
    <row r="128" spans="1:4" ht="12.75">
      <c r="A128" t="s">
        <v>2690</v>
      </c>
      <c r="B128" s="77">
        <v>1</v>
      </c>
      <c r="C128">
        <v>3</v>
      </c>
      <c r="D128" t="s">
        <v>824</v>
      </c>
    </row>
    <row r="129" spans="1:4" ht="12.75">
      <c r="A129" t="s">
        <v>2618</v>
      </c>
      <c r="B129" s="77" t="s">
        <v>2044</v>
      </c>
      <c r="C129">
        <v>1.5</v>
      </c>
      <c r="D129" t="s">
        <v>824</v>
      </c>
    </row>
    <row r="130" spans="1:4" ht="12.75">
      <c r="A130" t="s">
        <v>2045</v>
      </c>
      <c r="B130" s="77" t="s">
        <v>2603</v>
      </c>
      <c r="C130">
        <v>2</v>
      </c>
      <c r="D130" t="s">
        <v>2033</v>
      </c>
    </row>
    <row r="131" spans="1:4" ht="12.75">
      <c r="A131" t="s">
        <v>2653</v>
      </c>
      <c r="B131" s="77" t="s">
        <v>2654</v>
      </c>
      <c r="C131">
        <v>3</v>
      </c>
      <c r="D131" t="s">
        <v>1106</v>
      </c>
    </row>
    <row r="132" spans="1:4" ht="12.75">
      <c r="A132" t="s">
        <v>2664</v>
      </c>
      <c r="B132" s="77" t="s">
        <v>2603</v>
      </c>
      <c r="C132">
        <v>3.5</v>
      </c>
      <c r="D132" t="s">
        <v>2586</v>
      </c>
    </row>
    <row r="133" spans="1:4" ht="12.75">
      <c r="A133" t="s">
        <v>2655</v>
      </c>
      <c r="B133" s="77" t="s">
        <v>2620</v>
      </c>
      <c r="C133">
        <v>4</v>
      </c>
      <c r="D133" t="s">
        <v>1106</v>
      </c>
    </row>
    <row r="134" spans="1:4" ht="12.75">
      <c r="A134" t="s">
        <v>2619</v>
      </c>
      <c r="B134" s="77" t="s">
        <v>2620</v>
      </c>
      <c r="C134">
        <v>4.5</v>
      </c>
      <c r="D134" t="s">
        <v>2586</v>
      </c>
    </row>
    <row r="135" spans="1:4" ht="12.75">
      <c r="A135" t="s">
        <v>1689</v>
      </c>
      <c r="C135">
        <v>0</v>
      </c>
      <c r="D135" t="s">
        <v>2582</v>
      </c>
    </row>
    <row r="136" spans="1:4" ht="12.75">
      <c r="A136" t="s">
        <v>3046</v>
      </c>
      <c r="B136" s="77" t="s">
        <v>1101</v>
      </c>
      <c r="C136">
        <v>8</v>
      </c>
      <c r="D136" t="s">
        <v>3063</v>
      </c>
    </row>
    <row r="137" spans="1:4" ht="12.75">
      <c r="A137" t="s">
        <v>1558</v>
      </c>
      <c r="B137" s="77" t="s">
        <v>2990</v>
      </c>
      <c r="C137">
        <v>2.5</v>
      </c>
      <c r="D137" t="s">
        <v>824</v>
      </c>
    </row>
    <row r="138" spans="1:4" ht="12.75">
      <c r="A138" t="s">
        <v>1558</v>
      </c>
      <c r="B138" s="77" t="s">
        <v>3147</v>
      </c>
      <c r="C138">
        <v>5</v>
      </c>
      <c r="D138" t="s">
        <v>824</v>
      </c>
    </row>
    <row r="139" spans="1:4" ht="12.75">
      <c r="A139" t="s">
        <v>1557</v>
      </c>
      <c r="B139" s="77" t="s">
        <v>1556</v>
      </c>
      <c r="C139">
        <v>3.5</v>
      </c>
      <c r="D139" t="s">
        <v>824</v>
      </c>
    </row>
    <row r="140" spans="1:4" ht="12.75">
      <c r="A140" t="s">
        <v>1690</v>
      </c>
      <c r="C140">
        <v>0</v>
      </c>
      <c r="D140" t="s">
        <v>2582</v>
      </c>
    </row>
    <row r="141" spans="1:4" ht="12.75">
      <c r="A141" t="s">
        <v>3100</v>
      </c>
      <c r="C141">
        <v>0</v>
      </c>
      <c r="D141" t="s">
        <v>2582</v>
      </c>
    </row>
    <row r="142" spans="1:4" ht="12.75">
      <c r="A142" t="s">
        <v>2046</v>
      </c>
      <c r="B142" s="77" t="s">
        <v>3817</v>
      </c>
      <c r="C142">
        <v>4</v>
      </c>
      <c r="D142" t="s">
        <v>2580</v>
      </c>
    </row>
    <row r="143" spans="1:4" ht="12.75">
      <c r="A143" t="s">
        <v>2047</v>
      </c>
      <c r="B143" s="77" t="s">
        <v>2620</v>
      </c>
      <c r="C143">
        <v>2.5</v>
      </c>
      <c r="D143" t="s">
        <v>2048</v>
      </c>
    </row>
    <row r="144" spans="1:4" ht="12.75">
      <c r="A144" t="s">
        <v>2049</v>
      </c>
      <c r="B144" s="77" t="s">
        <v>1076</v>
      </c>
      <c r="C144">
        <v>5</v>
      </c>
      <c r="D144" t="s">
        <v>2580</v>
      </c>
    </row>
    <row r="145" spans="1:4" ht="12.75">
      <c r="A145" t="s">
        <v>2050</v>
      </c>
      <c r="B145" s="77" t="s">
        <v>3031</v>
      </c>
      <c r="C145">
        <v>6</v>
      </c>
      <c r="D145" t="s">
        <v>2580</v>
      </c>
    </row>
    <row r="146" spans="1:4" ht="12.75">
      <c r="A146" t="s">
        <v>2051</v>
      </c>
      <c r="B146" s="77" t="s">
        <v>2620</v>
      </c>
      <c r="C146">
        <v>3</v>
      </c>
      <c r="D146" t="s">
        <v>2048</v>
      </c>
    </row>
    <row r="147" spans="1:4" ht="12.75">
      <c r="A147" t="s">
        <v>2052</v>
      </c>
      <c r="B147" s="77" t="s">
        <v>2620</v>
      </c>
      <c r="C147">
        <v>5.5</v>
      </c>
      <c r="D147" t="s">
        <v>2048</v>
      </c>
    </row>
    <row r="148" spans="1:4" ht="12.75">
      <c r="A148" t="s">
        <v>2053</v>
      </c>
      <c r="B148" s="77" t="s">
        <v>2620</v>
      </c>
      <c r="C148">
        <v>2.5</v>
      </c>
      <c r="D148" t="s">
        <v>2048</v>
      </c>
    </row>
    <row r="149" spans="1:4" ht="12.75">
      <c r="A149" t="s">
        <v>2054</v>
      </c>
      <c r="B149" s="77" t="s">
        <v>2620</v>
      </c>
      <c r="C149">
        <v>3</v>
      </c>
      <c r="D149" t="s">
        <v>2048</v>
      </c>
    </row>
    <row r="150" spans="1:4" ht="12.75">
      <c r="A150" t="s">
        <v>2055</v>
      </c>
      <c r="B150" s="77" t="s">
        <v>2056</v>
      </c>
      <c r="C150">
        <v>3</v>
      </c>
      <c r="D150" t="s">
        <v>2580</v>
      </c>
    </row>
    <row r="151" spans="1:4" ht="12.75">
      <c r="A151" t="s">
        <v>1559</v>
      </c>
      <c r="B151" s="77" t="s">
        <v>1560</v>
      </c>
      <c r="C151">
        <v>2.5</v>
      </c>
      <c r="D151" t="s">
        <v>824</v>
      </c>
    </row>
    <row r="152" spans="1:4" ht="12.75">
      <c r="A152" t="s">
        <v>2057</v>
      </c>
      <c r="B152" s="77" t="s">
        <v>1159</v>
      </c>
      <c r="C152">
        <v>3.5</v>
      </c>
      <c r="D152" t="s">
        <v>2039</v>
      </c>
    </row>
    <row r="153" spans="1:4" ht="12.75">
      <c r="A153" t="s">
        <v>2058</v>
      </c>
      <c r="B153" s="77" t="s">
        <v>1159</v>
      </c>
      <c r="C153">
        <v>4.5</v>
      </c>
      <c r="D153" t="s">
        <v>2039</v>
      </c>
    </row>
    <row r="154" spans="1:4" ht="12.75">
      <c r="A154" t="s">
        <v>2666</v>
      </c>
      <c r="B154" s="77" t="s">
        <v>3038</v>
      </c>
      <c r="C154">
        <v>4</v>
      </c>
      <c r="D154" t="s">
        <v>2586</v>
      </c>
    </row>
    <row r="155" spans="1:4" ht="12.75">
      <c r="A155" t="s">
        <v>1154</v>
      </c>
      <c r="B155" s="77" t="s">
        <v>1155</v>
      </c>
      <c r="C155">
        <v>6</v>
      </c>
      <c r="D155" t="s">
        <v>1106</v>
      </c>
    </row>
    <row r="156" spans="1:4" ht="12.75">
      <c r="A156" t="s">
        <v>2656</v>
      </c>
      <c r="B156" s="77" t="s">
        <v>2657</v>
      </c>
      <c r="C156">
        <v>6</v>
      </c>
      <c r="D156" t="s">
        <v>1106</v>
      </c>
    </row>
    <row r="157" spans="1:4" ht="12.75">
      <c r="A157" t="s">
        <v>2665</v>
      </c>
      <c r="B157" s="77" t="s">
        <v>3031</v>
      </c>
      <c r="C157">
        <v>2</v>
      </c>
      <c r="D157" t="s">
        <v>2586</v>
      </c>
    </row>
    <row r="158" spans="1:4" ht="12.75">
      <c r="A158" t="s">
        <v>2059</v>
      </c>
      <c r="B158" s="77" t="s">
        <v>3031</v>
      </c>
      <c r="C158">
        <v>2.5</v>
      </c>
      <c r="D158" t="s">
        <v>2580</v>
      </c>
    </row>
    <row r="159" spans="1:4" ht="12.75">
      <c r="A159" t="s">
        <v>2061</v>
      </c>
      <c r="B159" s="77" t="s">
        <v>1032</v>
      </c>
      <c r="C159">
        <v>1</v>
      </c>
      <c r="D159" t="s">
        <v>824</v>
      </c>
    </row>
    <row r="160" spans="1:4" ht="12.75">
      <c r="A160" t="s">
        <v>2062</v>
      </c>
      <c r="C160">
        <v>0</v>
      </c>
      <c r="D160" t="s">
        <v>2575</v>
      </c>
    </row>
    <row r="161" spans="1:4" ht="12.75">
      <c r="A161" t="s">
        <v>2060</v>
      </c>
      <c r="B161" s="77" t="s">
        <v>2688</v>
      </c>
      <c r="C161">
        <v>4</v>
      </c>
      <c r="D161" t="s">
        <v>2039</v>
      </c>
    </row>
    <row r="162" spans="1:4" ht="12.75">
      <c r="A162" t="s">
        <v>2063</v>
      </c>
      <c r="B162" s="77" t="s">
        <v>2620</v>
      </c>
      <c r="C162">
        <v>3</v>
      </c>
      <c r="D162" t="s">
        <v>2580</v>
      </c>
    </row>
    <row r="163" spans="1:4" ht="12.75">
      <c r="A163" t="s">
        <v>593</v>
      </c>
      <c r="B163" s="77" t="s">
        <v>2088</v>
      </c>
      <c r="C163">
        <v>2</v>
      </c>
      <c r="D163" t="s">
        <v>586</v>
      </c>
    </row>
    <row r="164" spans="1:4" ht="12.75">
      <c r="A164" t="s">
        <v>594</v>
      </c>
      <c r="B164" s="77" t="s">
        <v>595</v>
      </c>
      <c r="C164">
        <v>1.5</v>
      </c>
      <c r="D164" t="s">
        <v>586</v>
      </c>
    </row>
    <row r="165" spans="1:4" ht="12.75">
      <c r="A165" t="s">
        <v>2064</v>
      </c>
      <c r="B165" s="77" t="s">
        <v>1156</v>
      </c>
      <c r="C165">
        <v>0.5</v>
      </c>
      <c r="D165" t="s">
        <v>1815</v>
      </c>
    </row>
    <row r="166" spans="1:4" ht="12.75">
      <c r="A166" t="s">
        <v>2065</v>
      </c>
      <c r="B166" s="77" t="s">
        <v>728</v>
      </c>
      <c r="C166">
        <v>0.5</v>
      </c>
      <c r="D166" t="s">
        <v>1815</v>
      </c>
    </row>
    <row r="167" spans="1:4" ht="12.75">
      <c r="A167" t="s">
        <v>1157</v>
      </c>
      <c r="C167">
        <v>0</v>
      </c>
      <c r="D167" t="s">
        <v>2551</v>
      </c>
    </row>
    <row r="168" spans="1:4" ht="12.75">
      <c r="A168" t="s">
        <v>1693</v>
      </c>
      <c r="C168">
        <v>0</v>
      </c>
      <c r="D168" t="s">
        <v>2582</v>
      </c>
    </row>
    <row r="169" spans="1:4" ht="12.75">
      <c r="A169" t="s">
        <v>1694</v>
      </c>
      <c r="C169">
        <v>0</v>
      </c>
      <c r="D169" t="s">
        <v>2582</v>
      </c>
    </row>
    <row r="170" spans="1:4" ht="12.75">
      <c r="A170" t="s">
        <v>1158</v>
      </c>
      <c r="B170" s="77" t="s">
        <v>2658</v>
      </c>
      <c r="C170">
        <v>2</v>
      </c>
      <c r="D170" t="s">
        <v>1106</v>
      </c>
    </row>
    <row r="171" spans="1:4" ht="12.75">
      <c r="A171" t="s">
        <v>1160</v>
      </c>
      <c r="B171" s="77" t="s">
        <v>1161</v>
      </c>
      <c r="C171">
        <v>2</v>
      </c>
      <c r="D171" t="s">
        <v>2586</v>
      </c>
    </row>
    <row r="172" spans="1:4" ht="12.75">
      <c r="A172" t="s">
        <v>1162</v>
      </c>
      <c r="B172" s="77" t="s">
        <v>1163</v>
      </c>
      <c r="C172">
        <v>0</v>
      </c>
      <c r="D172" t="s">
        <v>1815</v>
      </c>
    </row>
    <row r="173" spans="1:4" ht="12.75">
      <c r="A173" t="s">
        <v>2667</v>
      </c>
      <c r="B173" s="77" t="s">
        <v>2663</v>
      </c>
      <c r="C173">
        <v>2</v>
      </c>
      <c r="D173" t="s">
        <v>2586</v>
      </c>
    </row>
    <row r="174" spans="1:4" ht="12.75">
      <c r="A174" t="s">
        <v>2668</v>
      </c>
      <c r="B174" s="77" t="s">
        <v>2669</v>
      </c>
      <c r="C174">
        <v>1</v>
      </c>
      <c r="D174" t="s">
        <v>2586</v>
      </c>
    </row>
    <row r="175" spans="1:4" ht="12.75">
      <c r="A175" t="s">
        <v>2659</v>
      </c>
      <c r="B175" s="77" t="s">
        <v>2620</v>
      </c>
      <c r="C175">
        <v>1.5</v>
      </c>
      <c r="D175" t="s">
        <v>1106</v>
      </c>
    </row>
    <row r="176" spans="1:4" ht="12.75">
      <c r="A176" t="s">
        <v>1695</v>
      </c>
      <c r="C176">
        <v>0</v>
      </c>
      <c r="D176" t="s">
        <v>2582</v>
      </c>
    </row>
    <row r="177" spans="1:4" ht="12.75">
      <c r="A177" t="s">
        <v>1696</v>
      </c>
      <c r="C177">
        <v>0</v>
      </c>
      <c r="D177" t="s">
        <v>2582</v>
      </c>
    </row>
    <row r="178" spans="1:4" ht="12.75">
      <c r="A178" t="s">
        <v>2991</v>
      </c>
      <c r="B178" s="77" t="s">
        <v>2992</v>
      </c>
      <c r="C178">
        <v>7</v>
      </c>
      <c r="D178" t="s">
        <v>824</v>
      </c>
    </row>
    <row r="179" spans="1:4" ht="12.75">
      <c r="A179" t="s">
        <v>2993</v>
      </c>
      <c r="B179" s="77" t="s">
        <v>2994</v>
      </c>
      <c r="C179">
        <v>6</v>
      </c>
      <c r="D179" t="s">
        <v>824</v>
      </c>
    </row>
    <row r="180" spans="1:4" ht="12.75">
      <c r="A180" t="s">
        <v>1164</v>
      </c>
      <c r="B180" s="77" t="s">
        <v>1165</v>
      </c>
      <c r="C180">
        <v>1</v>
      </c>
      <c r="D180" t="s">
        <v>2551</v>
      </c>
    </row>
    <row r="181" spans="1:4" ht="12.75">
      <c r="A181" t="s">
        <v>1166</v>
      </c>
      <c r="B181" s="77" t="s">
        <v>2066</v>
      </c>
      <c r="C181">
        <v>0</v>
      </c>
      <c r="D181" t="s">
        <v>2575</v>
      </c>
    </row>
    <row r="182" spans="1:4" ht="12.75">
      <c r="A182" t="s">
        <v>1167</v>
      </c>
      <c r="B182" s="77" t="s">
        <v>1168</v>
      </c>
      <c r="C182">
        <v>1.5</v>
      </c>
      <c r="D182" t="s">
        <v>2580</v>
      </c>
    </row>
    <row r="183" spans="1:4" ht="12.75">
      <c r="A183" t="s">
        <v>2670</v>
      </c>
      <c r="B183" s="77" t="s">
        <v>2663</v>
      </c>
      <c r="C183">
        <v>2</v>
      </c>
      <c r="D183" t="s">
        <v>2586</v>
      </c>
    </row>
    <row r="184" spans="1:4" ht="12.75">
      <c r="A184" t="s">
        <v>1613</v>
      </c>
      <c r="B184" s="77" t="s">
        <v>2565</v>
      </c>
      <c r="C184">
        <v>1</v>
      </c>
      <c r="D184" t="s">
        <v>824</v>
      </c>
    </row>
    <row r="185" spans="1:4" ht="12.75">
      <c r="A185" t="s">
        <v>1169</v>
      </c>
      <c r="B185" s="77" t="s">
        <v>2067</v>
      </c>
      <c r="C185">
        <v>0.5</v>
      </c>
      <c r="D185" t="s">
        <v>824</v>
      </c>
    </row>
    <row r="186" spans="1:4" ht="12.75">
      <c r="A186" t="s">
        <v>2068</v>
      </c>
      <c r="B186" s="77" t="s">
        <v>723</v>
      </c>
      <c r="C186">
        <v>0.5</v>
      </c>
      <c r="D186" t="s">
        <v>824</v>
      </c>
    </row>
    <row r="187" spans="1:4" ht="12.75">
      <c r="A187" t="s">
        <v>2069</v>
      </c>
      <c r="B187" s="77" t="s">
        <v>428</v>
      </c>
      <c r="C187">
        <v>1</v>
      </c>
      <c r="D187" t="s">
        <v>824</v>
      </c>
    </row>
    <row r="188" spans="1:4" ht="12.75">
      <c r="A188" t="s">
        <v>1170</v>
      </c>
      <c r="B188" s="77" t="s">
        <v>2028</v>
      </c>
      <c r="C188">
        <v>0.5</v>
      </c>
      <c r="D188" t="s">
        <v>824</v>
      </c>
    </row>
    <row r="189" spans="1:4" ht="12.75">
      <c r="A189" t="s">
        <v>1697</v>
      </c>
      <c r="C189">
        <v>0</v>
      </c>
      <c r="D189" t="s">
        <v>2582</v>
      </c>
    </row>
    <row r="190" spans="1:4" ht="12.75">
      <c r="A190" t="s">
        <v>1171</v>
      </c>
      <c r="B190" s="77" t="s">
        <v>1159</v>
      </c>
      <c r="C190">
        <v>2</v>
      </c>
      <c r="D190" t="s">
        <v>824</v>
      </c>
    </row>
    <row r="191" spans="1:4" ht="12.75">
      <c r="A191" t="s">
        <v>2070</v>
      </c>
      <c r="B191" s="77" t="s">
        <v>2071</v>
      </c>
      <c r="C191">
        <v>2</v>
      </c>
      <c r="D191" t="s">
        <v>2580</v>
      </c>
    </row>
    <row r="192" spans="1:4" ht="12.75">
      <c r="A192" t="s">
        <v>2975</v>
      </c>
      <c r="B192" s="77" t="s">
        <v>2620</v>
      </c>
      <c r="C192">
        <v>2.5</v>
      </c>
      <c r="D192" t="s">
        <v>2580</v>
      </c>
    </row>
    <row r="193" spans="1:4" ht="12.75">
      <c r="A193" t="s">
        <v>3047</v>
      </c>
      <c r="B193" s="77" t="s">
        <v>3065</v>
      </c>
      <c r="C193">
        <v>2</v>
      </c>
      <c r="D193" t="s">
        <v>3063</v>
      </c>
    </row>
    <row r="194" spans="1:4" ht="12.75">
      <c r="A194" t="s">
        <v>2671</v>
      </c>
      <c r="B194" s="77" t="s">
        <v>2603</v>
      </c>
      <c r="C194">
        <v>3.5</v>
      </c>
      <c r="D194" t="s">
        <v>2586</v>
      </c>
    </row>
    <row r="195" spans="1:4" ht="12.75">
      <c r="A195" t="s">
        <v>1172</v>
      </c>
      <c r="B195" s="77" t="s">
        <v>3033</v>
      </c>
      <c r="C195">
        <v>6</v>
      </c>
      <c r="D195" t="s">
        <v>2586</v>
      </c>
    </row>
    <row r="196" spans="1:4" ht="12.75">
      <c r="A196" t="s">
        <v>2072</v>
      </c>
      <c r="B196" s="77" t="s">
        <v>2073</v>
      </c>
      <c r="C196">
        <v>2</v>
      </c>
      <c r="D196" t="s">
        <v>2033</v>
      </c>
    </row>
    <row r="197" spans="1:4" ht="12.75">
      <c r="A197" t="s">
        <v>2072</v>
      </c>
      <c r="B197" s="77" t="s">
        <v>1159</v>
      </c>
      <c r="C197">
        <v>2</v>
      </c>
      <c r="D197" t="s">
        <v>586</v>
      </c>
    </row>
    <row r="198" spans="1:4" ht="12.75">
      <c r="A198" t="s">
        <v>596</v>
      </c>
      <c r="B198" s="77" t="s">
        <v>597</v>
      </c>
      <c r="C198">
        <v>1.5</v>
      </c>
      <c r="D198" t="s">
        <v>586</v>
      </c>
    </row>
    <row r="199" spans="1:4" ht="12.75">
      <c r="A199" t="s">
        <v>1173</v>
      </c>
      <c r="B199" s="77" t="s">
        <v>1174</v>
      </c>
      <c r="C199">
        <v>1.5</v>
      </c>
      <c r="D199" t="s">
        <v>2563</v>
      </c>
    </row>
    <row r="200" spans="1:4" ht="12.75">
      <c r="A200" t="s">
        <v>1175</v>
      </c>
      <c r="B200" s="77" t="s">
        <v>3145</v>
      </c>
      <c r="C200">
        <v>0.5</v>
      </c>
      <c r="D200" t="s">
        <v>2586</v>
      </c>
    </row>
    <row r="201" spans="1:4" ht="12.75">
      <c r="A201" t="s">
        <v>2672</v>
      </c>
      <c r="B201" s="77" t="s">
        <v>2603</v>
      </c>
      <c r="C201">
        <v>1</v>
      </c>
      <c r="D201" t="s">
        <v>2586</v>
      </c>
    </row>
    <row r="202" spans="1:4" ht="12.75">
      <c r="A202" t="s">
        <v>1698</v>
      </c>
      <c r="C202">
        <v>0</v>
      </c>
      <c r="D202" t="s">
        <v>2582</v>
      </c>
    </row>
    <row r="203" spans="1:4" ht="12.75">
      <c r="A203" t="s">
        <v>1176</v>
      </c>
      <c r="C203">
        <v>0</v>
      </c>
      <c r="D203" t="s">
        <v>1815</v>
      </c>
    </row>
    <row r="204" spans="1:4" ht="12.75">
      <c r="A204" t="s">
        <v>2074</v>
      </c>
      <c r="B204" s="77" t="s">
        <v>3038</v>
      </c>
      <c r="C204">
        <v>3</v>
      </c>
      <c r="D204" t="s">
        <v>2580</v>
      </c>
    </row>
    <row r="205" spans="1:4" ht="12.75">
      <c r="A205" t="s">
        <v>2673</v>
      </c>
      <c r="B205" s="77" t="s">
        <v>2663</v>
      </c>
      <c r="C205">
        <v>1.5</v>
      </c>
      <c r="D205" t="s">
        <v>2586</v>
      </c>
    </row>
    <row r="206" spans="1:4" ht="12.75">
      <c r="A206" t="s">
        <v>2075</v>
      </c>
      <c r="B206" s="77" t="s">
        <v>1020</v>
      </c>
      <c r="C206">
        <v>7</v>
      </c>
      <c r="D206" t="s">
        <v>2580</v>
      </c>
    </row>
    <row r="207" spans="1:4" ht="12.75">
      <c r="A207" t="s">
        <v>2076</v>
      </c>
      <c r="B207" s="77" t="s">
        <v>2620</v>
      </c>
      <c r="C207">
        <v>3</v>
      </c>
      <c r="D207" t="s">
        <v>2048</v>
      </c>
    </row>
    <row r="208" spans="1:4" ht="12.75">
      <c r="A208" t="s">
        <v>2077</v>
      </c>
      <c r="B208" s="77" t="s">
        <v>1035</v>
      </c>
      <c r="C208">
        <v>6</v>
      </c>
      <c r="D208" t="s">
        <v>2580</v>
      </c>
    </row>
    <row r="209" spans="1:4" ht="12.75">
      <c r="A209" t="s">
        <v>2078</v>
      </c>
      <c r="B209" s="77" t="s">
        <v>1177</v>
      </c>
      <c r="C209">
        <v>6.5</v>
      </c>
      <c r="D209" t="s">
        <v>2580</v>
      </c>
    </row>
    <row r="210" spans="1:4" ht="12.75">
      <c r="A210" t="s">
        <v>2079</v>
      </c>
      <c r="B210" s="77" t="s">
        <v>2620</v>
      </c>
      <c r="C210">
        <v>3</v>
      </c>
      <c r="D210" t="s">
        <v>2048</v>
      </c>
    </row>
    <row r="211" spans="1:4" ht="12.75">
      <c r="A211" t="s">
        <v>2080</v>
      </c>
      <c r="B211" s="77" t="s">
        <v>2620</v>
      </c>
      <c r="C211">
        <v>6.5</v>
      </c>
      <c r="D211" t="s">
        <v>2048</v>
      </c>
    </row>
    <row r="212" spans="1:4" ht="12.75">
      <c r="A212" t="s">
        <v>2081</v>
      </c>
      <c r="B212" s="77" t="s">
        <v>3111</v>
      </c>
      <c r="C212">
        <v>5</v>
      </c>
      <c r="D212" t="s">
        <v>2580</v>
      </c>
    </row>
    <row r="213" spans="1:4" ht="12.75">
      <c r="A213" t="s">
        <v>2082</v>
      </c>
      <c r="B213" s="77" t="s">
        <v>3038</v>
      </c>
      <c r="C213">
        <v>7.5</v>
      </c>
      <c r="D213" t="s">
        <v>2580</v>
      </c>
    </row>
    <row r="214" spans="1:4" ht="12.75">
      <c r="A214" t="s">
        <v>2083</v>
      </c>
      <c r="B214" s="77" t="s">
        <v>3038</v>
      </c>
      <c r="C214">
        <v>9</v>
      </c>
      <c r="D214" t="s">
        <v>2580</v>
      </c>
    </row>
    <row r="215" spans="1:4" ht="12.75">
      <c r="A215" t="s">
        <v>2084</v>
      </c>
      <c r="B215" s="77" t="s">
        <v>3195</v>
      </c>
      <c r="C215">
        <v>7.5</v>
      </c>
      <c r="D215" t="s">
        <v>2580</v>
      </c>
    </row>
    <row r="216" spans="1:4" ht="12.75">
      <c r="A216" t="s">
        <v>2085</v>
      </c>
      <c r="B216" s="77" t="s">
        <v>2620</v>
      </c>
      <c r="C216">
        <v>2.5</v>
      </c>
      <c r="D216" t="s">
        <v>2048</v>
      </c>
    </row>
    <row r="217" spans="1:4" ht="12.75">
      <c r="A217" t="s">
        <v>2086</v>
      </c>
      <c r="B217" s="77" t="s">
        <v>2620</v>
      </c>
      <c r="C217">
        <v>3</v>
      </c>
      <c r="D217" t="s">
        <v>2048</v>
      </c>
    </row>
    <row r="218" spans="1:4" ht="12.75">
      <c r="A218" t="s">
        <v>2087</v>
      </c>
      <c r="B218" s="77" t="s">
        <v>1122</v>
      </c>
      <c r="C218">
        <v>3.5</v>
      </c>
      <c r="D218" t="s">
        <v>2580</v>
      </c>
    </row>
    <row r="219" spans="1:4" ht="12.75">
      <c r="A219" t="s">
        <v>1009</v>
      </c>
      <c r="B219" s="77" t="s">
        <v>2088</v>
      </c>
      <c r="C219">
        <v>0.5</v>
      </c>
      <c r="D219" t="s">
        <v>2031</v>
      </c>
    </row>
    <row r="220" spans="1:4" ht="12.75">
      <c r="A220" t="s">
        <v>1010</v>
      </c>
      <c r="B220" s="78" t="s">
        <v>2089</v>
      </c>
      <c r="C220">
        <v>0</v>
      </c>
      <c r="D220" t="s">
        <v>2575</v>
      </c>
    </row>
    <row r="221" spans="1:4" ht="12.75">
      <c r="A221" t="s">
        <v>1011</v>
      </c>
      <c r="B221" s="77" t="s">
        <v>1012</v>
      </c>
      <c r="C221">
        <v>2</v>
      </c>
      <c r="D221" t="s">
        <v>2563</v>
      </c>
    </row>
    <row r="222" spans="1:4" ht="12.75">
      <c r="A222" t="s">
        <v>1013</v>
      </c>
      <c r="B222" s="77" t="s">
        <v>1014</v>
      </c>
      <c r="C222">
        <v>1.5</v>
      </c>
      <c r="D222" t="s">
        <v>2551</v>
      </c>
    </row>
    <row r="223" spans="1:4" ht="12.75">
      <c r="A223" t="s">
        <v>1699</v>
      </c>
      <c r="C223">
        <v>0</v>
      </c>
      <c r="D223" t="s">
        <v>2582</v>
      </c>
    </row>
    <row r="224" spans="1:4" ht="12.75">
      <c r="A224" t="s">
        <v>1691</v>
      </c>
      <c r="C224">
        <v>0</v>
      </c>
      <c r="D224" t="s">
        <v>2582</v>
      </c>
    </row>
    <row r="225" spans="1:4" ht="12.75">
      <c r="A225" t="s">
        <v>2674</v>
      </c>
      <c r="B225" s="77" t="s">
        <v>2603</v>
      </c>
      <c r="C225">
        <v>2</v>
      </c>
      <c r="D225" t="s">
        <v>2586</v>
      </c>
    </row>
    <row r="226" spans="1:4" ht="12.75">
      <c r="A226" t="s">
        <v>2090</v>
      </c>
      <c r="B226" s="77" t="s">
        <v>1133</v>
      </c>
      <c r="C226">
        <v>5</v>
      </c>
      <c r="D226" t="s">
        <v>2039</v>
      </c>
    </row>
    <row r="227" spans="1:4" ht="12.75">
      <c r="A227" t="s">
        <v>1015</v>
      </c>
      <c r="B227" s="77" t="s">
        <v>3039</v>
      </c>
      <c r="C227">
        <v>1.5</v>
      </c>
      <c r="D227" t="s">
        <v>2575</v>
      </c>
    </row>
    <row r="228" spans="1:4" ht="12.75">
      <c r="A228" t="s">
        <v>1692</v>
      </c>
      <c r="C228">
        <v>0</v>
      </c>
      <c r="D228" t="s">
        <v>2582</v>
      </c>
    </row>
    <row r="229" spans="1:4" ht="12.75">
      <c r="A229" t="s">
        <v>2766</v>
      </c>
      <c r="B229" s="77" t="s">
        <v>3153</v>
      </c>
      <c r="C229">
        <v>3</v>
      </c>
      <c r="D229" t="s">
        <v>2039</v>
      </c>
    </row>
    <row r="230" spans="1:4" ht="12.75">
      <c r="A230" t="s">
        <v>2767</v>
      </c>
      <c r="B230" s="77" t="s">
        <v>2965</v>
      </c>
      <c r="C230">
        <v>1</v>
      </c>
      <c r="D230" t="s">
        <v>2031</v>
      </c>
    </row>
    <row r="231" spans="1:4" ht="12.75">
      <c r="A231" t="s">
        <v>1016</v>
      </c>
      <c r="B231" s="77" t="s">
        <v>2067</v>
      </c>
      <c r="C231">
        <v>1</v>
      </c>
      <c r="D231" t="s">
        <v>824</v>
      </c>
    </row>
    <row r="232" spans="1:4" ht="12.75">
      <c r="A232" t="s">
        <v>1016</v>
      </c>
      <c r="B232" s="77" t="s">
        <v>2770</v>
      </c>
      <c r="C232">
        <v>2</v>
      </c>
      <c r="D232" t="s">
        <v>824</v>
      </c>
    </row>
    <row r="233" spans="1:4" ht="12.75">
      <c r="A233" t="s">
        <v>2621</v>
      </c>
      <c r="B233" s="77" t="s">
        <v>2771</v>
      </c>
      <c r="C233">
        <v>2</v>
      </c>
      <c r="D233" t="s">
        <v>824</v>
      </c>
    </row>
    <row r="234" spans="1:4" ht="12.75">
      <c r="A234" t="s">
        <v>2768</v>
      </c>
      <c r="B234" s="77" t="s">
        <v>2769</v>
      </c>
      <c r="C234">
        <v>3</v>
      </c>
      <c r="D234" t="s">
        <v>1815</v>
      </c>
    </row>
    <row r="235" spans="1:4" ht="12.75">
      <c r="A235" t="s">
        <v>2772</v>
      </c>
      <c r="B235" s="77" t="s">
        <v>3819</v>
      </c>
      <c r="C235">
        <v>2.5</v>
      </c>
      <c r="D235" t="s">
        <v>2039</v>
      </c>
    </row>
    <row r="236" spans="1:4" ht="12.75">
      <c r="A236" t="s">
        <v>3818</v>
      </c>
      <c r="B236" s="77" t="s">
        <v>3819</v>
      </c>
      <c r="C236">
        <v>1.5</v>
      </c>
      <c r="D236" t="s">
        <v>2039</v>
      </c>
    </row>
    <row r="237" spans="1:4" ht="12.75">
      <c r="A237" t="s">
        <v>2773</v>
      </c>
      <c r="B237" s="77" t="s">
        <v>3819</v>
      </c>
      <c r="C237">
        <v>2</v>
      </c>
      <c r="D237" t="s">
        <v>2039</v>
      </c>
    </row>
    <row r="238" spans="1:4" ht="12.75">
      <c r="A238" t="s">
        <v>1017</v>
      </c>
      <c r="B238" s="77" t="s">
        <v>2774</v>
      </c>
      <c r="C238">
        <v>2.5</v>
      </c>
      <c r="D238" t="s">
        <v>2039</v>
      </c>
    </row>
    <row r="239" spans="1:4" ht="12.75">
      <c r="A239" t="s">
        <v>2778</v>
      </c>
      <c r="B239" s="77" t="s">
        <v>2779</v>
      </c>
      <c r="C239">
        <v>2.5</v>
      </c>
      <c r="D239" t="s">
        <v>2039</v>
      </c>
    </row>
    <row r="240" spans="1:4" ht="12.75">
      <c r="A240" t="s">
        <v>2777</v>
      </c>
      <c r="B240" s="77" t="s">
        <v>2776</v>
      </c>
      <c r="C240">
        <v>3.5</v>
      </c>
      <c r="D240" t="s">
        <v>2039</v>
      </c>
    </row>
    <row r="241" spans="1:4" ht="12.75">
      <c r="A241" t="s">
        <v>2775</v>
      </c>
      <c r="B241" s="77" t="s">
        <v>2776</v>
      </c>
      <c r="C241">
        <v>3.5</v>
      </c>
      <c r="D241" t="s">
        <v>2039</v>
      </c>
    </row>
    <row r="242" spans="1:4" ht="12.75">
      <c r="A242" t="s">
        <v>1018</v>
      </c>
      <c r="B242" s="77" t="s">
        <v>1019</v>
      </c>
      <c r="C242">
        <v>5</v>
      </c>
      <c r="D242" t="s">
        <v>2039</v>
      </c>
    </row>
    <row r="243" spans="1:4" ht="12.75">
      <c r="A243" t="s">
        <v>2684</v>
      </c>
      <c r="B243" s="77" t="s">
        <v>2685</v>
      </c>
      <c r="C243">
        <v>2.5</v>
      </c>
      <c r="D243" t="s">
        <v>2039</v>
      </c>
    </row>
    <row r="244" spans="1:4" ht="12.75">
      <c r="A244" t="s">
        <v>1700</v>
      </c>
      <c r="C244">
        <v>0</v>
      </c>
      <c r="D244" t="s">
        <v>2582</v>
      </c>
    </row>
    <row r="245" spans="1:4" ht="12.75">
      <c r="A245" t="s">
        <v>813</v>
      </c>
      <c r="B245" s="77" t="s">
        <v>1020</v>
      </c>
      <c r="C245">
        <v>7</v>
      </c>
      <c r="D245" t="s">
        <v>2580</v>
      </c>
    </row>
    <row r="246" spans="1:4" ht="12.75">
      <c r="A246" t="s">
        <v>1021</v>
      </c>
      <c r="B246" s="77">
        <v>1</v>
      </c>
      <c r="C246">
        <v>6</v>
      </c>
      <c r="D246" t="s">
        <v>2580</v>
      </c>
    </row>
    <row r="247" spans="1:4" ht="12.75">
      <c r="A247" t="s">
        <v>2686</v>
      </c>
      <c r="B247" s="77" t="s">
        <v>2620</v>
      </c>
      <c r="C247">
        <v>8</v>
      </c>
      <c r="D247" t="s">
        <v>824</v>
      </c>
    </row>
    <row r="248" spans="1:4" ht="12.75">
      <c r="A248" t="s">
        <v>2675</v>
      </c>
      <c r="B248" s="77" t="s">
        <v>2663</v>
      </c>
      <c r="C248">
        <v>1.5</v>
      </c>
      <c r="D248" t="s">
        <v>2586</v>
      </c>
    </row>
    <row r="249" spans="1:4" ht="12.75">
      <c r="A249" t="s">
        <v>611</v>
      </c>
      <c r="B249" s="77" t="s">
        <v>612</v>
      </c>
      <c r="C249">
        <v>0.5</v>
      </c>
      <c r="D249" t="s">
        <v>586</v>
      </c>
    </row>
    <row r="250" spans="1:4" ht="12.75">
      <c r="A250" t="s">
        <v>1023</v>
      </c>
      <c r="B250" s="77" t="s">
        <v>2781</v>
      </c>
      <c r="C250">
        <v>0.5</v>
      </c>
      <c r="D250" t="s">
        <v>2575</v>
      </c>
    </row>
    <row r="251" spans="1:4" ht="12.75">
      <c r="A251" t="s">
        <v>2780</v>
      </c>
      <c r="B251" s="77" t="s">
        <v>1022</v>
      </c>
      <c r="C251">
        <v>0.5</v>
      </c>
      <c r="D251" t="s">
        <v>1815</v>
      </c>
    </row>
    <row r="252" spans="1:4" ht="12.75">
      <c r="A252" t="s">
        <v>1024</v>
      </c>
      <c r="B252" s="77" t="s">
        <v>1025</v>
      </c>
      <c r="C252">
        <v>0</v>
      </c>
      <c r="D252" t="s">
        <v>1815</v>
      </c>
    </row>
    <row r="253" spans="1:4" ht="12.75">
      <c r="A253" t="s">
        <v>1026</v>
      </c>
      <c r="B253" s="77" t="s">
        <v>1027</v>
      </c>
      <c r="C253">
        <v>2</v>
      </c>
      <c r="D253" t="s">
        <v>2563</v>
      </c>
    </row>
    <row r="254" spans="1:4" ht="12.75">
      <c r="A254" t="s">
        <v>2782</v>
      </c>
      <c r="C254">
        <v>0</v>
      </c>
      <c r="D254" t="s">
        <v>2575</v>
      </c>
    </row>
    <row r="255" spans="1:4" ht="12.75">
      <c r="A255" t="s">
        <v>1028</v>
      </c>
      <c r="B255" s="77" t="s">
        <v>3034</v>
      </c>
      <c r="C255">
        <v>1</v>
      </c>
      <c r="D255" t="s">
        <v>2551</v>
      </c>
    </row>
    <row r="256" spans="1:4" ht="12.75">
      <c r="A256" t="s">
        <v>1028</v>
      </c>
      <c r="B256" s="77" t="s">
        <v>3030</v>
      </c>
      <c r="C256">
        <v>2</v>
      </c>
      <c r="D256" t="s">
        <v>2551</v>
      </c>
    </row>
    <row r="257" spans="1:4" ht="12.75">
      <c r="A257" t="s">
        <v>598</v>
      </c>
      <c r="B257" s="77" t="s">
        <v>1133</v>
      </c>
      <c r="C257">
        <v>3</v>
      </c>
      <c r="D257" t="s">
        <v>586</v>
      </c>
    </row>
    <row r="258" spans="1:4" ht="12.75">
      <c r="A258" t="s">
        <v>1029</v>
      </c>
      <c r="B258" s="77" t="s">
        <v>1030</v>
      </c>
      <c r="C258">
        <v>2</v>
      </c>
      <c r="D258" t="s">
        <v>2575</v>
      </c>
    </row>
    <row r="259" spans="1:4" ht="12.75">
      <c r="A259" t="s">
        <v>1031</v>
      </c>
      <c r="B259" s="77" t="s">
        <v>1032</v>
      </c>
      <c r="C259">
        <v>3.5</v>
      </c>
      <c r="D259" t="s">
        <v>1815</v>
      </c>
    </row>
    <row r="260" spans="1:4" ht="12.75">
      <c r="A260" t="s">
        <v>1033</v>
      </c>
      <c r="B260" s="77" t="s">
        <v>1020</v>
      </c>
      <c r="C260">
        <v>2.5</v>
      </c>
      <c r="D260" t="s">
        <v>2576</v>
      </c>
    </row>
    <row r="261" spans="1:4" ht="12.75">
      <c r="A261" t="s">
        <v>1704</v>
      </c>
      <c r="C261">
        <v>0</v>
      </c>
      <c r="D261" t="s">
        <v>2582</v>
      </c>
    </row>
    <row r="262" spans="1:4" ht="12.75">
      <c r="A262" t="s">
        <v>1701</v>
      </c>
      <c r="C262">
        <v>0</v>
      </c>
      <c r="D262" t="s">
        <v>2582</v>
      </c>
    </row>
    <row r="263" spans="1:4" ht="12.75">
      <c r="A263" t="s">
        <v>1702</v>
      </c>
      <c r="C263">
        <v>0</v>
      </c>
      <c r="D263" t="s">
        <v>2582</v>
      </c>
    </row>
    <row r="264" spans="1:4" ht="12.75">
      <c r="A264" t="s">
        <v>1703</v>
      </c>
      <c r="C264">
        <v>0</v>
      </c>
      <c r="D264" t="s">
        <v>2582</v>
      </c>
    </row>
    <row r="265" spans="1:4" ht="12.75">
      <c r="A265" t="s">
        <v>2783</v>
      </c>
      <c r="B265" s="77" t="s">
        <v>2610</v>
      </c>
      <c r="C265">
        <v>1.5</v>
      </c>
      <c r="D265" t="s">
        <v>824</v>
      </c>
    </row>
    <row r="266" spans="1:4" ht="12.75">
      <c r="A266" t="s">
        <v>3820</v>
      </c>
      <c r="B266" s="77" t="s">
        <v>2603</v>
      </c>
      <c r="C266">
        <v>3.5</v>
      </c>
      <c r="D266" t="s">
        <v>2580</v>
      </c>
    </row>
    <row r="267" spans="1:4" ht="12.75">
      <c r="A267" t="s">
        <v>2676</v>
      </c>
      <c r="B267" s="77" t="s">
        <v>3031</v>
      </c>
      <c r="C267">
        <v>3</v>
      </c>
      <c r="D267" t="s">
        <v>2586</v>
      </c>
    </row>
    <row r="268" spans="1:4" ht="12.75">
      <c r="A268" t="s">
        <v>1034</v>
      </c>
      <c r="B268" s="77" t="s">
        <v>817</v>
      </c>
      <c r="C268">
        <v>1.5</v>
      </c>
      <c r="D268" t="s">
        <v>2563</v>
      </c>
    </row>
    <row r="269" spans="1:4" ht="12.75">
      <c r="A269" t="s">
        <v>2784</v>
      </c>
      <c r="B269" s="77" t="s">
        <v>2785</v>
      </c>
      <c r="C269">
        <v>2</v>
      </c>
      <c r="D269" t="s">
        <v>2031</v>
      </c>
    </row>
    <row r="270" spans="1:4" ht="12.75">
      <c r="A270" t="s">
        <v>3048</v>
      </c>
      <c r="B270" s="77" t="s">
        <v>3157</v>
      </c>
      <c r="C270">
        <v>2</v>
      </c>
      <c r="D270" t="s">
        <v>3063</v>
      </c>
    </row>
    <row r="271" spans="1:4" ht="12.75">
      <c r="A271" t="s">
        <v>599</v>
      </c>
      <c r="B271" s="77" t="s">
        <v>2088</v>
      </c>
      <c r="C271">
        <v>2</v>
      </c>
      <c r="D271" t="s">
        <v>586</v>
      </c>
    </row>
    <row r="272" spans="1:4" ht="12.75">
      <c r="A272" t="s">
        <v>2786</v>
      </c>
      <c r="B272" s="77" t="s">
        <v>2620</v>
      </c>
      <c r="C272">
        <v>4</v>
      </c>
      <c r="D272" t="s">
        <v>2048</v>
      </c>
    </row>
    <row r="273" spans="1:4" ht="12.75">
      <c r="A273" t="s">
        <v>2787</v>
      </c>
      <c r="B273" s="77" t="s">
        <v>2788</v>
      </c>
      <c r="C273">
        <v>5</v>
      </c>
      <c r="D273" t="s">
        <v>2580</v>
      </c>
    </row>
    <row r="274" spans="1:4" ht="12.75">
      <c r="A274" t="s">
        <v>2789</v>
      </c>
      <c r="B274" s="77" t="s">
        <v>2788</v>
      </c>
      <c r="C274">
        <v>3</v>
      </c>
      <c r="D274" t="s">
        <v>2580</v>
      </c>
    </row>
    <row r="275" spans="1:4" ht="12.75">
      <c r="A275" t="s">
        <v>2790</v>
      </c>
      <c r="B275" s="77" t="s">
        <v>2791</v>
      </c>
      <c r="C275">
        <v>5</v>
      </c>
      <c r="D275" t="s">
        <v>2580</v>
      </c>
    </row>
    <row r="276" spans="1:4" ht="12.75">
      <c r="A276" t="s">
        <v>2792</v>
      </c>
      <c r="B276" s="77" t="s">
        <v>2620</v>
      </c>
      <c r="C276">
        <v>2.5</v>
      </c>
      <c r="D276" t="s">
        <v>2048</v>
      </c>
    </row>
    <row r="277" spans="1:4" ht="12.75">
      <c r="A277" t="s">
        <v>2793</v>
      </c>
      <c r="B277" s="77" t="s">
        <v>2620</v>
      </c>
      <c r="C277">
        <v>6</v>
      </c>
      <c r="D277" t="s">
        <v>2048</v>
      </c>
    </row>
    <row r="278" spans="1:4" ht="12.75">
      <c r="A278" t="s">
        <v>2794</v>
      </c>
      <c r="B278" s="77" t="s">
        <v>2795</v>
      </c>
      <c r="C278">
        <v>5</v>
      </c>
      <c r="D278" t="s">
        <v>2580</v>
      </c>
    </row>
    <row r="279" spans="1:4" ht="12.75">
      <c r="A279" t="s">
        <v>2796</v>
      </c>
      <c r="B279" s="77" t="s">
        <v>2795</v>
      </c>
      <c r="C279">
        <v>4</v>
      </c>
      <c r="D279" t="s">
        <v>2580</v>
      </c>
    </row>
    <row r="280" spans="1:4" ht="12.75">
      <c r="A280" t="s">
        <v>831</v>
      </c>
      <c r="B280" s="77" t="s">
        <v>2620</v>
      </c>
      <c r="C280">
        <v>2.5</v>
      </c>
      <c r="D280" t="s">
        <v>2048</v>
      </c>
    </row>
    <row r="281" spans="1:4" ht="12.75">
      <c r="A281" t="s">
        <v>832</v>
      </c>
      <c r="B281" s="77" t="s">
        <v>2620</v>
      </c>
      <c r="C281">
        <v>3</v>
      </c>
      <c r="D281" t="s">
        <v>2048</v>
      </c>
    </row>
    <row r="282" spans="1:4" ht="12.75">
      <c r="A282" t="s">
        <v>833</v>
      </c>
      <c r="B282" s="77" t="s">
        <v>834</v>
      </c>
      <c r="C282">
        <v>1</v>
      </c>
      <c r="D282" t="s">
        <v>2031</v>
      </c>
    </row>
    <row r="283" spans="1:4" ht="12.75">
      <c r="A283" t="s">
        <v>995</v>
      </c>
      <c r="B283" s="77" t="s">
        <v>1163</v>
      </c>
      <c r="C283">
        <v>4</v>
      </c>
      <c r="D283" t="s">
        <v>996</v>
      </c>
    </row>
    <row r="284" spans="1:4" ht="12.75">
      <c r="A284" t="s">
        <v>997</v>
      </c>
      <c r="B284" s="77" t="s">
        <v>1163</v>
      </c>
      <c r="C284">
        <v>5.5</v>
      </c>
      <c r="D284" t="s">
        <v>996</v>
      </c>
    </row>
    <row r="285" spans="1:4" ht="12.75">
      <c r="A285" t="s">
        <v>3041</v>
      </c>
      <c r="B285" s="77" t="s">
        <v>1035</v>
      </c>
      <c r="C285">
        <v>6</v>
      </c>
      <c r="D285" t="s">
        <v>2580</v>
      </c>
    </row>
    <row r="286" spans="1:4" ht="12.75">
      <c r="A286" t="s">
        <v>835</v>
      </c>
      <c r="B286" s="77" t="s">
        <v>2620</v>
      </c>
      <c r="C286">
        <v>4</v>
      </c>
      <c r="D286" t="s">
        <v>2580</v>
      </c>
    </row>
    <row r="287" spans="1:4" ht="12.75">
      <c r="A287" t="s">
        <v>836</v>
      </c>
      <c r="B287" s="77" t="s">
        <v>2788</v>
      </c>
      <c r="C287">
        <v>5</v>
      </c>
      <c r="D287" t="s">
        <v>2580</v>
      </c>
    </row>
    <row r="288" spans="1:4" ht="12.75">
      <c r="A288" t="s">
        <v>837</v>
      </c>
      <c r="B288" s="77" t="s">
        <v>2788</v>
      </c>
      <c r="C288">
        <v>3</v>
      </c>
      <c r="D288" t="s">
        <v>2580</v>
      </c>
    </row>
    <row r="289" spans="1:4" ht="12.75">
      <c r="A289" t="s">
        <v>838</v>
      </c>
      <c r="B289" s="77" t="s">
        <v>456</v>
      </c>
      <c r="C289">
        <v>2</v>
      </c>
      <c r="D289" t="s">
        <v>2033</v>
      </c>
    </row>
    <row r="290" spans="1:4" ht="12.75">
      <c r="A290" t="s">
        <v>1036</v>
      </c>
      <c r="B290" s="77" t="s">
        <v>1037</v>
      </c>
      <c r="C290">
        <v>1.5</v>
      </c>
      <c r="D290" t="s">
        <v>820</v>
      </c>
    </row>
    <row r="291" spans="1:4" ht="12.75">
      <c r="A291" t="s">
        <v>1036</v>
      </c>
      <c r="B291" s="77" t="s">
        <v>2631</v>
      </c>
      <c r="C291">
        <v>1.5</v>
      </c>
      <c r="D291" t="s">
        <v>2548</v>
      </c>
    </row>
    <row r="292" spans="1:4" ht="12.75">
      <c r="A292" t="s">
        <v>2632</v>
      </c>
      <c r="B292" s="77" t="s">
        <v>2631</v>
      </c>
      <c r="C292">
        <v>1</v>
      </c>
      <c r="D292" t="s">
        <v>2548</v>
      </c>
    </row>
    <row r="293" spans="1:4" ht="12.75">
      <c r="A293" t="s">
        <v>3821</v>
      </c>
      <c r="B293" s="77" t="s">
        <v>1037</v>
      </c>
      <c r="C293">
        <v>1</v>
      </c>
      <c r="D293" t="s">
        <v>820</v>
      </c>
    </row>
    <row r="294" spans="1:4" ht="12.75">
      <c r="A294" t="s">
        <v>3822</v>
      </c>
      <c r="B294" s="77" t="s">
        <v>1163</v>
      </c>
      <c r="C294">
        <v>0.5</v>
      </c>
      <c r="D294" t="s">
        <v>2548</v>
      </c>
    </row>
    <row r="295" spans="1:4" ht="12.75">
      <c r="A295" t="s">
        <v>1038</v>
      </c>
      <c r="B295" s="77" t="s">
        <v>1069</v>
      </c>
      <c r="C295">
        <v>4</v>
      </c>
      <c r="D295" t="s">
        <v>824</v>
      </c>
    </row>
    <row r="296" spans="1:4" ht="12.75">
      <c r="A296" t="s">
        <v>839</v>
      </c>
      <c r="B296" s="77" t="s">
        <v>840</v>
      </c>
      <c r="C296">
        <v>1</v>
      </c>
      <c r="D296" t="s">
        <v>824</v>
      </c>
    </row>
    <row r="297" spans="1:4" ht="12.75">
      <c r="A297" t="s">
        <v>842</v>
      </c>
      <c r="B297" s="77" t="s">
        <v>843</v>
      </c>
      <c r="C297">
        <v>1.5</v>
      </c>
      <c r="D297" t="s">
        <v>824</v>
      </c>
    </row>
    <row r="298" spans="1:4" ht="12.75">
      <c r="A298" t="s">
        <v>841</v>
      </c>
      <c r="B298" s="77" t="s">
        <v>3145</v>
      </c>
      <c r="C298">
        <v>0.5</v>
      </c>
      <c r="D298" t="s">
        <v>824</v>
      </c>
    </row>
    <row r="299" spans="1:4" ht="12.75">
      <c r="A299" t="s">
        <v>1097</v>
      </c>
      <c r="B299" s="77" t="s">
        <v>1096</v>
      </c>
      <c r="C299">
        <v>4.5</v>
      </c>
      <c r="D299" t="s">
        <v>824</v>
      </c>
    </row>
    <row r="300" spans="1:4" ht="12.75">
      <c r="A300" t="s">
        <v>1098</v>
      </c>
      <c r="B300" s="77" t="s">
        <v>857</v>
      </c>
      <c r="C300">
        <v>3.5</v>
      </c>
      <c r="D300" t="s">
        <v>824</v>
      </c>
    </row>
    <row r="301" spans="1:4" ht="12.75">
      <c r="A301" t="s">
        <v>1039</v>
      </c>
      <c r="B301" s="77" t="s">
        <v>1561</v>
      </c>
      <c r="C301">
        <v>1</v>
      </c>
      <c r="D301" t="s">
        <v>824</v>
      </c>
    </row>
    <row r="302" spans="1:4" ht="12.75">
      <c r="A302" t="s">
        <v>1216</v>
      </c>
      <c r="B302" s="77" t="s">
        <v>1215</v>
      </c>
      <c r="C302">
        <v>4</v>
      </c>
      <c r="D302" t="s">
        <v>824</v>
      </c>
    </row>
    <row r="303" spans="1:4" ht="12.75">
      <c r="A303" t="s">
        <v>1217</v>
      </c>
      <c r="B303" s="77" t="s">
        <v>1215</v>
      </c>
      <c r="C303">
        <v>2.5</v>
      </c>
      <c r="D303" t="s">
        <v>824</v>
      </c>
    </row>
    <row r="304" spans="1:4" ht="12.75">
      <c r="A304" t="s">
        <v>3042</v>
      </c>
      <c r="B304" s="77" t="s">
        <v>168</v>
      </c>
      <c r="C304">
        <v>3</v>
      </c>
      <c r="D304" t="s">
        <v>824</v>
      </c>
    </row>
    <row r="305" spans="1:4" ht="12.75">
      <c r="A305" t="s">
        <v>1040</v>
      </c>
      <c r="B305" s="77" t="s">
        <v>1041</v>
      </c>
      <c r="C305">
        <v>0</v>
      </c>
      <c r="D305" t="s">
        <v>2575</v>
      </c>
    </row>
    <row r="306" spans="1:4" ht="12.75">
      <c r="A306" t="s">
        <v>1042</v>
      </c>
      <c r="B306" s="77" t="s">
        <v>1022</v>
      </c>
      <c r="C306">
        <v>1</v>
      </c>
      <c r="D306" t="s">
        <v>2575</v>
      </c>
    </row>
    <row r="307" spans="1:4" ht="12.75">
      <c r="A307" t="s">
        <v>613</v>
      </c>
      <c r="B307" s="77" t="s">
        <v>614</v>
      </c>
      <c r="C307">
        <v>1</v>
      </c>
      <c r="D307" t="s">
        <v>586</v>
      </c>
    </row>
    <row r="308" spans="1:4" ht="12.75">
      <c r="A308" t="s">
        <v>844</v>
      </c>
      <c r="B308" s="77" t="s">
        <v>1022</v>
      </c>
      <c r="C308">
        <v>1.5</v>
      </c>
      <c r="D308" t="s">
        <v>2575</v>
      </c>
    </row>
    <row r="309" spans="1:4" ht="12.75">
      <c r="A309" t="s">
        <v>844</v>
      </c>
      <c r="B309" s="77" t="s">
        <v>3157</v>
      </c>
      <c r="C309">
        <v>1.5</v>
      </c>
      <c r="D309" t="s">
        <v>586</v>
      </c>
    </row>
    <row r="310" spans="1:4" ht="12.75">
      <c r="A310" t="s">
        <v>2995</v>
      </c>
      <c r="B310" s="77" t="s">
        <v>1163</v>
      </c>
      <c r="C310">
        <v>2</v>
      </c>
      <c r="D310" t="s">
        <v>824</v>
      </c>
    </row>
    <row r="311" spans="1:4" ht="12.75">
      <c r="A311" t="s">
        <v>1043</v>
      </c>
      <c r="B311" s="77" t="s">
        <v>2999</v>
      </c>
      <c r="C311">
        <v>4.5</v>
      </c>
      <c r="D311" t="s">
        <v>824</v>
      </c>
    </row>
    <row r="312" spans="1:4" ht="12.75">
      <c r="A312" t="s">
        <v>1044</v>
      </c>
      <c r="B312" s="77" t="s">
        <v>2603</v>
      </c>
      <c r="C312">
        <v>1.5</v>
      </c>
      <c r="D312" t="s">
        <v>2586</v>
      </c>
    </row>
    <row r="313" spans="1:4" ht="12.75">
      <c r="A313" t="s">
        <v>845</v>
      </c>
      <c r="B313" s="77" t="s">
        <v>2088</v>
      </c>
      <c r="C313">
        <v>1</v>
      </c>
      <c r="D313" t="s">
        <v>824</v>
      </c>
    </row>
    <row r="314" spans="1:4" ht="12.75">
      <c r="A314" t="s">
        <v>846</v>
      </c>
      <c r="B314" s="77" t="s">
        <v>847</v>
      </c>
      <c r="C314">
        <v>1.5</v>
      </c>
      <c r="D314" t="s">
        <v>824</v>
      </c>
    </row>
    <row r="315" spans="1:4" ht="12.75">
      <c r="A315" t="s">
        <v>1045</v>
      </c>
      <c r="B315" s="77" t="s">
        <v>2620</v>
      </c>
      <c r="C315">
        <v>2</v>
      </c>
      <c r="D315" t="s">
        <v>824</v>
      </c>
    </row>
    <row r="316" spans="1:4" ht="12.75">
      <c r="A316" t="s">
        <v>1046</v>
      </c>
      <c r="C316">
        <v>0</v>
      </c>
      <c r="D316" t="s">
        <v>1815</v>
      </c>
    </row>
    <row r="317" spans="1:4" ht="12.75">
      <c r="A317" t="s">
        <v>2677</v>
      </c>
      <c r="B317" s="77" t="s">
        <v>2603</v>
      </c>
      <c r="C317">
        <v>2</v>
      </c>
      <c r="D317" t="s">
        <v>2586</v>
      </c>
    </row>
    <row r="318" spans="1:4" ht="12.75">
      <c r="A318" t="s">
        <v>1705</v>
      </c>
      <c r="C318">
        <v>0</v>
      </c>
      <c r="D318" t="s">
        <v>2582</v>
      </c>
    </row>
    <row r="319" spans="1:4" ht="12.75">
      <c r="A319" t="s">
        <v>1047</v>
      </c>
      <c r="B319" s="77" t="s">
        <v>1218</v>
      </c>
      <c r="C319">
        <v>5</v>
      </c>
      <c r="D319" t="s">
        <v>824</v>
      </c>
    </row>
    <row r="320" spans="1:4" ht="12.75">
      <c r="A320" t="s">
        <v>848</v>
      </c>
      <c r="B320" s="77" t="s">
        <v>849</v>
      </c>
      <c r="C320">
        <v>2</v>
      </c>
      <c r="D320" t="s">
        <v>2033</v>
      </c>
    </row>
    <row r="321" spans="1:4" ht="12.75">
      <c r="A321" t="s">
        <v>1048</v>
      </c>
      <c r="B321" s="77" t="s">
        <v>1076</v>
      </c>
      <c r="C321">
        <v>5</v>
      </c>
      <c r="D321" t="s">
        <v>2580</v>
      </c>
    </row>
    <row r="322" spans="1:4" ht="12.75">
      <c r="A322" t="s">
        <v>850</v>
      </c>
      <c r="B322" s="77" t="s">
        <v>3175</v>
      </c>
      <c r="C322">
        <v>5</v>
      </c>
      <c r="D322" t="s">
        <v>2580</v>
      </c>
    </row>
    <row r="323" spans="1:4" ht="12.75">
      <c r="A323" t="s">
        <v>850</v>
      </c>
      <c r="B323" s="77" t="s">
        <v>3117</v>
      </c>
      <c r="C323">
        <v>4</v>
      </c>
      <c r="D323" t="s">
        <v>2580</v>
      </c>
    </row>
    <row r="324" spans="1:4" ht="12.75">
      <c r="A324" t="s">
        <v>1706</v>
      </c>
      <c r="C324">
        <v>0</v>
      </c>
      <c r="D324" t="s">
        <v>2582</v>
      </c>
    </row>
    <row r="325" spans="1:4" ht="12.75">
      <c r="A325" t="s">
        <v>3823</v>
      </c>
      <c r="B325" s="77" t="s">
        <v>3824</v>
      </c>
      <c r="C325">
        <v>2</v>
      </c>
      <c r="D325" t="s">
        <v>2548</v>
      </c>
    </row>
    <row r="326" spans="1:4" ht="12.75">
      <c r="A326" t="s">
        <v>3825</v>
      </c>
      <c r="B326" s="77" t="s">
        <v>2620</v>
      </c>
      <c r="C326">
        <v>2</v>
      </c>
      <c r="D326" t="s">
        <v>2548</v>
      </c>
    </row>
    <row r="327" spans="1:4" ht="12.75">
      <c r="A327" t="s">
        <v>1716</v>
      </c>
      <c r="C327">
        <v>0</v>
      </c>
      <c r="D327" t="s">
        <v>2582</v>
      </c>
    </row>
    <row r="328" spans="1:4" ht="12.75">
      <c r="A328" t="s">
        <v>1077</v>
      </c>
      <c r="C328">
        <v>0</v>
      </c>
      <c r="D328" t="s">
        <v>1815</v>
      </c>
    </row>
    <row r="329" spans="1:4" ht="12.75">
      <c r="A329" t="s">
        <v>1717</v>
      </c>
      <c r="C329">
        <v>0</v>
      </c>
      <c r="D329" t="s">
        <v>2582</v>
      </c>
    </row>
    <row r="330" spans="1:4" ht="12.75">
      <c r="A330" t="s">
        <v>1612</v>
      </c>
      <c r="B330" s="77" t="s">
        <v>1032</v>
      </c>
      <c r="C330">
        <v>1</v>
      </c>
      <c r="D330" t="s">
        <v>824</v>
      </c>
    </row>
    <row r="331" spans="1:4" ht="12.75">
      <c r="A331" t="s">
        <v>1078</v>
      </c>
      <c r="B331" s="77" t="s">
        <v>1069</v>
      </c>
      <c r="C331">
        <v>2.5</v>
      </c>
      <c r="D331" t="s">
        <v>824</v>
      </c>
    </row>
    <row r="332" spans="1:4" ht="12.75">
      <c r="A332" t="s">
        <v>1099</v>
      </c>
      <c r="B332" s="77" t="s">
        <v>1069</v>
      </c>
      <c r="C332">
        <v>1.5</v>
      </c>
      <c r="D332" t="s">
        <v>824</v>
      </c>
    </row>
    <row r="333" spans="1:4" ht="12.75">
      <c r="A333" t="s">
        <v>1079</v>
      </c>
      <c r="B333" s="77" t="s">
        <v>1100</v>
      </c>
      <c r="C333">
        <v>3</v>
      </c>
      <c r="D333" t="s">
        <v>824</v>
      </c>
    </row>
    <row r="334" spans="1:4" ht="12.75">
      <c r="A334" t="s">
        <v>1080</v>
      </c>
      <c r="B334" s="77" t="s">
        <v>1101</v>
      </c>
      <c r="C334">
        <v>2</v>
      </c>
      <c r="D334" t="s">
        <v>824</v>
      </c>
    </row>
    <row r="335" spans="1:4" ht="12.75">
      <c r="A335" t="s">
        <v>1081</v>
      </c>
      <c r="B335" s="77" t="s">
        <v>828</v>
      </c>
      <c r="C335">
        <v>2.5</v>
      </c>
      <c r="D335" t="s">
        <v>824</v>
      </c>
    </row>
    <row r="336" spans="1:4" ht="12.75">
      <c r="A336" t="s">
        <v>1082</v>
      </c>
      <c r="B336" s="77" t="s">
        <v>2574</v>
      </c>
      <c r="C336">
        <v>4</v>
      </c>
      <c r="D336" t="s">
        <v>2580</v>
      </c>
    </row>
    <row r="337" spans="1:4" ht="12.75">
      <c r="A337" t="s">
        <v>851</v>
      </c>
      <c r="C337">
        <v>0</v>
      </c>
      <c r="D337" t="s">
        <v>2575</v>
      </c>
    </row>
    <row r="338" spans="1:4" ht="12.75">
      <c r="A338" t="s">
        <v>1083</v>
      </c>
      <c r="B338" s="77">
        <v>1</v>
      </c>
      <c r="C338">
        <v>8</v>
      </c>
      <c r="D338" t="s">
        <v>2580</v>
      </c>
    </row>
    <row r="339" spans="1:4" ht="12.75">
      <c r="A339" t="s">
        <v>852</v>
      </c>
      <c r="C339">
        <v>0</v>
      </c>
      <c r="D339" t="s">
        <v>2575</v>
      </c>
    </row>
    <row r="340" spans="1:4" ht="12.75">
      <c r="A340" t="s">
        <v>853</v>
      </c>
      <c r="B340" s="77" t="s">
        <v>2620</v>
      </c>
      <c r="C340">
        <v>1</v>
      </c>
      <c r="D340" t="s">
        <v>2575</v>
      </c>
    </row>
    <row r="341" spans="1:4" ht="12.75">
      <c r="A341" t="s">
        <v>1084</v>
      </c>
      <c r="C341">
        <v>0</v>
      </c>
      <c r="D341" t="s">
        <v>2575</v>
      </c>
    </row>
    <row r="342" spans="1:4" ht="12.75">
      <c r="A342" t="s">
        <v>3826</v>
      </c>
      <c r="B342" s="77" t="s">
        <v>2601</v>
      </c>
      <c r="C342">
        <v>1</v>
      </c>
      <c r="D342" t="s">
        <v>1815</v>
      </c>
    </row>
    <row r="343" spans="1:4" ht="12.75">
      <c r="A343" t="s">
        <v>1085</v>
      </c>
      <c r="B343" s="77" t="s">
        <v>1086</v>
      </c>
      <c r="C343">
        <v>0</v>
      </c>
      <c r="D343" t="s">
        <v>2575</v>
      </c>
    </row>
    <row r="344" spans="1:4" ht="12.75">
      <c r="A344" t="s">
        <v>854</v>
      </c>
      <c r="B344" s="77" t="s">
        <v>1163</v>
      </c>
      <c r="C344">
        <v>0</v>
      </c>
      <c r="D344" t="s">
        <v>2575</v>
      </c>
    </row>
    <row r="345" spans="1:4" ht="12.75">
      <c r="A345" t="s">
        <v>2547</v>
      </c>
      <c r="B345" s="77" t="s">
        <v>2630</v>
      </c>
      <c r="C345">
        <v>0.5</v>
      </c>
      <c r="D345" t="s">
        <v>824</v>
      </c>
    </row>
    <row r="346" spans="1:4" ht="12.75">
      <c r="A346" t="s">
        <v>1087</v>
      </c>
      <c r="B346" s="77" t="s">
        <v>1088</v>
      </c>
      <c r="C346">
        <v>1</v>
      </c>
      <c r="D346" t="s">
        <v>824</v>
      </c>
    </row>
    <row r="347" spans="1:4" ht="12.75">
      <c r="A347" t="s">
        <v>855</v>
      </c>
      <c r="B347" s="77" t="s">
        <v>3153</v>
      </c>
      <c r="C347">
        <v>3.5</v>
      </c>
      <c r="D347" t="s">
        <v>2039</v>
      </c>
    </row>
    <row r="348" spans="1:4" ht="12.75">
      <c r="A348" s="80" t="s">
        <v>3814</v>
      </c>
      <c r="B348" s="77">
        <v>1</v>
      </c>
      <c r="C348">
        <v>1.5</v>
      </c>
      <c r="D348" t="s">
        <v>824</v>
      </c>
    </row>
    <row r="349" spans="1:4" ht="12.75">
      <c r="A349" s="80" t="s">
        <v>3813</v>
      </c>
      <c r="B349" s="77">
        <v>1</v>
      </c>
      <c r="C349">
        <v>1.5</v>
      </c>
      <c r="D349" t="s">
        <v>824</v>
      </c>
    </row>
    <row r="350" spans="1:4" ht="12.75">
      <c r="A350" s="81" t="s">
        <v>1643</v>
      </c>
      <c r="B350" s="77">
        <v>1</v>
      </c>
      <c r="C350">
        <v>1</v>
      </c>
      <c r="D350" t="s">
        <v>824</v>
      </c>
    </row>
    <row r="351" spans="1:4" ht="12.75">
      <c r="A351" t="s">
        <v>1089</v>
      </c>
      <c r="B351" s="77">
        <v>1</v>
      </c>
      <c r="C351">
        <v>1</v>
      </c>
      <c r="D351" t="s">
        <v>2548</v>
      </c>
    </row>
    <row r="352" spans="1:4" ht="12.75">
      <c r="A352" t="s">
        <v>1090</v>
      </c>
      <c r="B352" s="77" t="s">
        <v>1714</v>
      </c>
      <c r="C352">
        <v>0.5</v>
      </c>
      <c r="D352" t="s">
        <v>2548</v>
      </c>
    </row>
    <row r="353" spans="1:4" ht="12.75">
      <c r="A353" t="s">
        <v>616</v>
      </c>
      <c r="B353" s="77">
        <v>2</v>
      </c>
      <c r="C353">
        <v>1</v>
      </c>
      <c r="D353" t="s">
        <v>824</v>
      </c>
    </row>
    <row r="354" spans="1:4" ht="12.75">
      <c r="A354" t="s">
        <v>1091</v>
      </c>
      <c r="B354" s="77" t="s">
        <v>1092</v>
      </c>
      <c r="C354">
        <v>1</v>
      </c>
      <c r="D354" t="s">
        <v>820</v>
      </c>
    </row>
    <row r="355" spans="1:4" ht="12.75">
      <c r="A355" t="s">
        <v>1093</v>
      </c>
      <c r="B355" s="77" t="s">
        <v>3031</v>
      </c>
      <c r="C355">
        <v>6</v>
      </c>
      <c r="D355" t="s">
        <v>2576</v>
      </c>
    </row>
    <row r="356" spans="1:4" ht="12.75">
      <c r="A356" t="s">
        <v>1102</v>
      </c>
      <c r="B356" s="77" t="s">
        <v>2603</v>
      </c>
      <c r="C356">
        <v>1.5</v>
      </c>
      <c r="D356" t="s">
        <v>2586</v>
      </c>
    </row>
    <row r="357" spans="1:4" ht="12.75">
      <c r="A357" t="s">
        <v>1103</v>
      </c>
      <c r="B357" s="77" t="s">
        <v>1104</v>
      </c>
      <c r="C357">
        <v>2</v>
      </c>
      <c r="D357" t="s">
        <v>2586</v>
      </c>
    </row>
    <row r="358" spans="1:4" ht="12.75">
      <c r="A358" t="s">
        <v>1206</v>
      </c>
      <c r="B358" s="77" t="s">
        <v>2603</v>
      </c>
      <c r="C358">
        <v>2</v>
      </c>
      <c r="D358" t="s">
        <v>2586</v>
      </c>
    </row>
    <row r="359" spans="1:4" ht="12.75">
      <c r="A359" t="s">
        <v>856</v>
      </c>
      <c r="B359" s="77" t="s">
        <v>857</v>
      </c>
      <c r="C359">
        <v>2.5</v>
      </c>
      <c r="D359" t="s">
        <v>2033</v>
      </c>
    </row>
    <row r="360" spans="1:4" ht="12.75">
      <c r="A360" t="s">
        <v>600</v>
      </c>
      <c r="B360" s="77" t="s">
        <v>3157</v>
      </c>
      <c r="C360">
        <v>2</v>
      </c>
      <c r="D360" t="s">
        <v>586</v>
      </c>
    </row>
    <row r="361" spans="1:4" ht="12.75">
      <c r="A361" t="s">
        <v>715</v>
      </c>
      <c r="B361" s="77" t="s">
        <v>818</v>
      </c>
      <c r="C361">
        <v>0</v>
      </c>
      <c r="D361" t="s">
        <v>2551</v>
      </c>
    </row>
    <row r="362" spans="1:4" ht="12.75">
      <c r="A362" t="s">
        <v>716</v>
      </c>
      <c r="B362" s="77" t="s">
        <v>818</v>
      </c>
      <c r="C362">
        <v>0.5</v>
      </c>
      <c r="D362" t="s">
        <v>2551</v>
      </c>
    </row>
    <row r="363" spans="1:4" ht="12.75">
      <c r="A363" t="s">
        <v>717</v>
      </c>
      <c r="B363" s="77" t="s">
        <v>3035</v>
      </c>
      <c r="C363">
        <v>2</v>
      </c>
      <c r="D363" t="s">
        <v>823</v>
      </c>
    </row>
    <row r="364" spans="1:4" ht="12.75">
      <c r="A364" t="s">
        <v>718</v>
      </c>
      <c r="B364" s="77" t="s">
        <v>2966</v>
      </c>
      <c r="C364">
        <v>0</v>
      </c>
      <c r="D364" t="s">
        <v>1815</v>
      </c>
    </row>
    <row r="365" spans="1:4" ht="12.75">
      <c r="A365" t="s">
        <v>719</v>
      </c>
      <c r="B365" s="77" t="s">
        <v>2967</v>
      </c>
      <c r="C365">
        <v>1</v>
      </c>
      <c r="D365" t="s">
        <v>1815</v>
      </c>
    </row>
    <row r="366" spans="1:4" ht="12.75">
      <c r="A366" t="s">
        <v>1207</v>
      </c>
      <c r="B366" s="77" t="s">
        <v>1208</v>
      </c>
      <c r="C366">
        <v>2.5</v>
      </c>
      <c r="D366" t="s">
        <v>824</v>
      </c>
    </row>
    <row r="367" spans="1:4" ht="12.75">
      <c r="A367" t="s">
        <v>1209</v>
      </c>
      <c r="B367" s="77" t="s">
        <v>1208</v>
      </c>
      <c r="C367">
        <v>2.5</v>
      </c>
      <c r="D367" t="s">
        <v>824</v>
      </c>
    </row>
    <row r="368" spans="1:4" ht="12.75">
      <c r="A368" t="s">
        <v>858</v>
      </c>
      <c r="B368" s="77" t="s">
        <v>2601</v>
      </c>
      <c r="C368">
        <v>2</v>
      </c>
      <c r="D368" t="s">
        <v>3063</v>
      </c>
    </row>
    <row r="369" spans="1:4" ht="12.75">
      <c r="A369" t="s">
        <v>720</v>
      </c>
      <c r="B369" s="77" t="s">
        <v>817</v>
      </c>
      <c r="C369">
        <v>1.5</v>
      </c>
      <c r="D369" t="s">
        <v>2563</v>
      </c>
    </row>
    <row r="370" spans="1:4" ht="12.75">
      <c r="A370" t="s">
        <v>3049</v>
      </c>
      <c r="B370" s="77" t="s">
        <v>3066</v>
      </c>
      <c r="C370">
        <v>0.5</v>
      </c>
      <c r="D370" t="s">
        <v>3063</v>
      </c>
    </row>
    <row r="371" spans="1:4" ht="12.75">
      <c r="A371" t="s">
        <v>1219</v>
      </c>
      <c r="B371" s="77" t="s">
        <v>1556</v>
      </c>
      <c r="C371">
        <v>5</v>
      </c>
      <c r="D371" t="s">
        <v>824</v>
      </c>
    </row>
    <row r="372" spans="1:4" ht="12.75">
      <c r="A372" t="s">
        <v>859</v>
      </c>
      <c r="B372" s="77" t="s">
        <v>2067</v>
      </c>
      <c r="C372">
        <v>1</v>
      </c>
      <c r="D372" t="s">
        <v>824</v>
      </c>
    </row>
    <row r="373" spans="1:4" ht="12.75">
      <c r="A373" t="s">
        <v>721</v>
      </c>
      <c r="B373" s="77" t="s">
        <v>1163</v>
      </c>
      <c r="C373">
        <v>1</v>
      </c>
      <c r="D373" t="s">
        <v>2575</v>
      </c>
    </row>
    <row r="374" spans="1:4" ht="12.75">
      <c r="A374" t="s">
        <v>722</v>
      </c>
      <c r="B374" s="77" t="s">
        <v>2628</v>
      </c>
      <c r="C374">
        <v>4.5</v>
      </c>
      <c r="D374" t="s">
        <v>2548</v>
      </c>
    </row>
    <row r="375" spans="1:4" ht="12.75">
      <c r="A375" t="s">
        <v>724</v>
      </c>
      <c r="C375">
        <v>0</v>
      </c>
      <c r="D375" t="s">
        <v>2575</v>
      </c>
    </row>
    <row r="376" spans="1:4" ht="12.75">
      <c r="A376" t="s">
        <v>1656</v>
      </c>
      <c r="B376" s="77" t="s">
        <v>2565</v>
      </c>
      <c r="C376">
        <v>1.5</v>
      </c>
      <c r="D376" t="s">
        <v>628</v>
      </c>
    </row>
    <row r="377" spans="1:4" ht="12.75">
      <c r="A377" t="s">
        <v>725</v>
      </c>
      <c r="B377" s="77" t="s">
        <v>3031</v>
      </c>
      <c r="C377">
        <v>1</v>
      </c>
      <c r="D377" t="s">
        <v>2575</v>
      </c>
    </row>
    <row r="378" spans="1:4" ht="12.75">
      <c r="A378" t="s">
        <v>726</v>
      </c>
      <c r="B378" s="77">
        <v>0</v>
      </c>
      <c r="C378">
        <v>0</v>
      </c>
      <c r="D378" t="s">
        <v>1815</v>
      </c>
    </row>
    <row r="379" spans="1:4" ht="12.75">
      <c r="A379" t="s">
        <v>862</v>
      </c>
      <c r="B379" s="77" t="s">
        <v>727</v>
      </c>
      <c r="C379">
        <v>2</v>
      </c>
      <c r="D379" t="s">
        <v>2033</v>
      </c>
    </row>
    <row r="380" spans="1:4" ht="12.75">
      <c r="A380" t="s">
        <v>860</v>
      </c>
      <c r="B380" s="77" t="s">
        <v>861</v>
      </c>
      <c r="C380">
        <v>2</v>
      </c>
      <c r="D380" t="s">
        <v>2033</v>
      </c>
    </row>
    <row r="381" spans="1:4" ht="12.75">
      <c r="A381" t="s">
        <v>863</v>
      </c>
      <c r="B381" s="77" t="s">
        <v>864</v>
      </c>
      <c r="C381">
        <v>2</v>
      </c>
      <c r="D381" t="s">
        <v>2033</v>
      </c>
    </row>
    <row r="382" spans="1:4" ht="12.75">
      <c r="A382" t="s">
        <v>601</v>
      </c>
      <c r="B382" s="77" t="s">
        <v>3157</v>
      </c>
      <c r="C382">
        <v>2.5</v>
      </c>
      <c r="D382" t="s">
        <v>586</v>
      </c>
    </row>
    <row r="383" spans="1:4" ht="12.75">
      <c r="A383" t="s">
        <v>865</v>
      </c>
      <c r="B383" s="77" t="s">
        <v>866</v>
      </c>
      <c r="C383">
        <v>2</v>
      </c>
      <c r="D383" t="s">
        <v>2033</v>
      </c>
    </row>
    <row r="384" spans="1:4" ht="12.75">
      <c r="A384" t="s">
        <v>867</v>
      </c>
      <c r="B384" s="77" t="s">
        <v>2620</v>
      </c>
      <c r="C384">
        <v>3</v>
      </c>
      <c r="D384" t="s">
        <v>2580</v>
      </c>
    </row>
    <row r="385" spans="1:4" ht="12.75">
      <c r="A385" t="s">
        <v>3051</v>
      </c>
      <c r="B385" s="77" t="s">
        <v>1101</v>
      </c>
      <c r="C385">
        <v>6</v>
      </c>
      <c r="D385" t="s">
        <v>3063</v>
      </c>
    </row>
    <row r="386" spans="1:4" ht="12.75">
      <c r="A386" t="s">
        <v>3827</v>
      </c>
      <c r="B386" s="77" t="s">
        <v>728</v>
      </c>
      <c r="C386">
        <v>1</v>
      </c>
      <c r="D386" t="s">
        <v>2548</v>
      </c>
    </row>
    <row r="387" spans="1:4" ht="12.75">
      <c r="A387" t="s">
        <v>998</v>
      </c>
      <c r="B387" s="77" t="s">
        <v>999</v>
      </c>
      <c r="C387">
        <v>1.5</v>
      </c>
      <c r="D387" t="s">
        <v>996</v>
      </c>
    </row>
    <row r="388" spans="1:4" ht="12.75">
      <c r="A388" t="s">
        <v>2978</v>
      </c>
      <c r="B388" s="77" t="s">
        <v>999</v>
      </c>
      <c r="C388">
        <v>1</v>
      </c>
      <c r="D388" t="s">
        <v>996</v>
      </c>
    </row>
    <row r="389" spans="1:4" ht="12.75">
      <c r="A389" t="s">
        <v>2976</v>
      </c>
      <c r="B389" s="77" t="s">
        <v>2977</v>
      </c>
      <c r="C389">
        <v>3</v>
      </c>
      <c r="D389" t="s">
        <v>996</v>
      </c>
    </row>
    <row r="390" spans="1:4" ht="12.75">
      <c r="A390" t="s">
        <v>729</v>
      </c>
      <c r="C390">
        <v>0</v>
      </c>
      <c r="D390" t="s">
        <v>1815</v>
      </c>
    </row>
    <row r="391" spans="1:4" ht="12.75">
      <c r="A391" t="s">
        <v>730</v>
      </c>
      <c r="B391" s="77" t="s">
        <v>2620</v>
      </c>
      <c r="C391">
        <v>3</v>
      </c>
      <c r="D391" t="s">
        <v>2580</v>
      </c>
    </row>
    <row r="392" spans="1:4" ht="12.75">
      <c r="A392" t="s">
        <v>868</v>
      </c>
      <c r="C392">
        <v>0</v>
      </c>
      <c r="D392" t="s">
        <v>2575</v>
      </c>
    </row>
    <row r="393" spans="1:4" ht="12.75">
      <c r="A393" t="s">
        <v>731</v>
      </c>
      <c r="B393" s="77" t="s">
        <v>869</v>
      </c>
      <c r="C393">
        <v>1</v>
      </c>
      <c r="D393" t="s">
        <v>2575</v>
      </c>
    </row>
    <row r="394" spans="1:4" ht="12.75">
      <c r="A394" t="s">
        <v>870</v>
      </c>
      <c r="B394" s="77" t="s">
        <v>819</v>
      </c>
      <c r="C394">
        <v>1</v>
      </c>
      <c r="D394" t="s">
        <v>2575</v>
      </c>
    </row>
    <row r="395" spans="1:4" ht="12.75">
      <c r="A395" t="s">
        <v>1718</v>
      </c>
      <c r="C395">
        <v>0</v>
      </c>
      <c r="D395" t="s">
        <v>2582</v>
      </c>
    </row>
    <row r="396" spans="1:4" ht="12.75">
      <c r="A396" t="s">
        <v>3828</v>
      </c>
      <c r="B396" s="77" t="s">
        <v>3829</v>
      </c>
      <c r="C396">
        <v>2</v>
      </c>
      <c r="D396" t="s">
        <v>2548</v>
      </c>
    </row>
    <row r="397" spans="1:4" ht="12.75">
      <c r="A397" t="s">
        <v>1152</v>
      </c>
      <c r="B397" s="77" t="s">
        <v>3153</v>
      </c>
      <c r="C397">
        <v>3</v>
      </c>
      <c r="D397" t="s">
        <v>1815</v>
      </c>
    </row>
    <row r="398" spans="1:4" ht="12.75">
      <c r="A398" t="s">
        <v>732</v>
      </c>
      <c r="B398" s="77" t="s">
        <v>733</v>
      </c>
      <c r="C398">
        <v>3</v>
      </c>
      <c r="D398" t="s">
        <v>2551</v>
      </c>
    </row>
    <row r="399" spans="1:4" ht="12.75">
      <c r="A399" t="s">
        <v>1563</v>
      </c>
      <c r="B399" s="77" t="s">
        <v>2679</v>
      </c>
      <c r="C399">
        <v>1</v>
      </c>
      <c r="D399" t="s">
        <v>2586</v>
      </c>
    </row>
    <row r="400" spans="1:4" ht="12.75">
      <c r="A400" t="s">
        <v>1564</v>
      </c>
      <c r="B400" s="77" t="s">
        <v>2679</v>
      </c>
      <c r="C400">
        <v>2.5</v>
      </c>
      <c r="D400" t="s">
        <v>2586</v>
      </c>
    </row>
    <row r="401" spans="1:4" ht="12.75">
      <c r="A401" t="s">
        <v>1565</v>
      </c>
      <c r="B401" s="77" t="s">
        <v>2679</v>
      </c>
      <c r="C401">
        <v>0.5</v>
      </c>
      <c r="D401" t="s">
        <v>2586</v>
      </c>
    </row>
    <row r="402" spans="1:4" ht="12.75">
      <c r="A402" t="s">
        <v>2678</v>
      </c>
      <c r="B402" s="77" t="s">
        <v>2679</v>
      </c>
      <c r="C402">
        <v>1</v>
      </c>
      <c r="D402" t="s">
        <v>2586</v>
      </c>
    </row>
    <row r="403" spans="1:4" ht="12.75">
      <c r="A403" t="s">
        <v>1054</v>
      </c>
      <c r="B403" s="77">
        <v>2</v>
      </c>
      <c r="C403">
        <v>0.5</v>
      </c>
      <c r="D403" t="s">
        <v>734</v>
      </c>
    </row>
    <row r="404" spans="1:4" ht="12.75">
      <c r="A404" t="s">
        <v>3102</v>
      </c>
      <c r="B404" s="77">
        <v>1</v>
      </c>
      <c r="C404">
        <v>2</v>
      </c>
      <c r="D404" t="s">
        <v>734</v>
      </c>
    </row>
    <row r="405" spans="1:4" ht="12.75">
      <c r="A405" t="s">
        <v>1052</v>
      </c>
      <c r="B405" s="77" t="s">
        <v>1053</v>
      </c>
      <c r="C405">
        <v>2</v>
      </c>
      <c r="D405" t="s">
        <v>734</v>
      </c>
    </row>
    <row r="406" spans="1:4" ht="12.75">
      <c r="A406" t="s">
        <v>1050</v>
      </c>
      <c r="B406" s="77">
        <v>1</v>
      </c>
      <c r="C406">
        <v>0.5</v>
      </c>
      <c r="D406" t="s">
        <v>734</v>
      </c>
    </row>
    <row r="407" spans="1:4" ht="12.75">
      <c r="A407" t="s">
        <v>1051</v>
      </c>
      <c r="B407" s="77" t="s">
        <v>2565</v>
      </c>
      <c r="C407">
        <v>2</v>
      </c>
      <c r="D407" t="s">
        <v>734</v>
      </c>
    </row>
    <row r="408" spans="1:4" ht="12.75">
      <c r="A408" t="s">
        <v>735</v>
      </c>
      <c r="B408" s="77">
        <v>1</v>
      </c>
      <c r="C408">
        <v>4</v>
      </c>
      <c r="D408" t="s">
        <v>734</v>
      </c>
    </row>
    <row r="409" spans="1:4" ht="12.75">
      <c r="A409" t="s">
        <v>871</v>
      </c>
      <c r="C409">
        <v>0</v>
      </c>
      <c r="D409" t="s">
        <v>2551</v>
      </c>
    </row>
    <row r="410" spans="1:4" ht="12.75">
      <c r="A410" t="s">
        <v>3052</v>
      </c>
      <c r="B410" s="77" t="s">
        <v>3068</v>
      </c>
      <c r="C410">
        <v>0.5</v>
      </c>
      <c r="D410" t="s">
        <v>3063</v>
      </c>
    </row>
    <row r="411" spans="1:4" ht="12.75">
      <c r="A411" t="s">
        <v>872</v>
      </c>
      <c r="B411" s="77" t="s">
        <v>736</v>
      </c>
      <c r="C411">
        <v>1</v>
      </c>
      <c r="D411" t="s">
        <v>2039</v>
      </c>
    </row>
    <row r="412" spans="1:4" ht="12.75">
      <c r="A412" t="s">
        <v>3830</v>
      </c>
      <c r="B412" s="77" t="s">
        <v>1159</v>
      </c>
      <c r="C412">
        <v>3.5</v>
      </c>
      <c r="D412" t="s">
        <v>2039</v>
      </c>
    </row>
    <row r="413" spans="1:4" ht="12.75">
      <c r="A413" t="s">
        <v>3831</v>
      </c>
      <c r="B413" s="77" t="s">
        <v>736</v>
      </c>
      <c r="C413">
        <v>3</v>
      </c>
      <c r="D413" t="s">
        <v>2039</v>
      </c>
    </row>
    <row r="414" spans="1:4" ht="12.75">
      <c r="A414" t="s">
        <v>3832</v>
      </c>
      <c r="B414" s="77" t="s">
        <v>736</v>
      </c>
      <c r="C414">
        <v>1</v>
      </c>
      <c r="D414" t="s">
        <v>2039</v>
      </c>
    </row>
    <row r="415" spans="1:4" ht="12.75">
      <c r="A415" t="s">
        <v>3833</v>
      </c>
      <c r="B415" s="77" t="s">
        <v>2565</v>
      </c>
      <c r="C415">
        <v>0.5</v>
      </c>
      <c r="D415" t="s">
        <v>824</v>
      </c>
    </row>
    <row r="416" spans="1:4" ht="12.75">
      <c r="A416" t="s">
        <v>737</v>
      </c>
      <c r="B416" s="77" t="s">
        <v>2565</v>
      </c>
      <c r="C416">
        <v>0.5</v>
      </c>
      <c r="D416" t="s">
        <v>2551</v>
      </c>
    </row>
    <row r="417" spans="1:4" ht="12.75">
      <c r="A417" t="s">
        <v>1719</v>
      </c>
      <c r="C417">
        <v>0</v>
      </c>
      <c r="D417" t="s">
        <v>2582</v>
      </c>
    </row>
    <row r="418" spans="1:4" ht="12.75">
      <c r="A418" t="s">
        <v>1566</v>
      </c>
      <c r="B418" s="77" t="s">
        <v>2603</v>
      </c>
      <c r="C418">
        <v>3</v>
      </c>
      <c r="D418" t="s">
        <v>2586</v>
      </c>
    </row>
    <row r="419" spans="1:4" ht="12.75">
      <c r="A419" t="s">
        <v>1056</v>
      </c>
      <c r="B419" s="77" t="s">
        <v>1057</v>
      </c>
      <c r="C419">
        <v>1</v>
      </c>
      <c r="D419" t="s">
        <v>1055</v>
      </c>
    </row>
    <row r="420" spans="1:4" ht="12.75">
      <c r="A420" t="s">
        <v>3834</v>
      </c>
      <c r="B420" s="77" t="s">
        <v>1032</v>
      </c>
      <c r="C420">
        <v>0.5</v>
      </c>
      <c r="D420" t="s">
        <v>628</v>
      </c>
    </row>
    <row r="421" spans="1:4" ht="12.75">
      <c r="A421" t="s">
        <v>1607</v>
      </c>
      <c r="B421" s="77">
        <v>1</v>
      </c>
      <c r="C421">
        <v>2.5</v>
      </c>
      <c r="D421" t="s">
        <v>824</v>
      </c>
    </row>
    <row r="422" spans="1:4" ht="12.75">
      <c r="A422" t="s">
        <v>738</v>
      </c>
      <c r="C422">
        <v>0</v>
      </c>
      <c r="D422" t="s">
        <v>2575</v>
      </c>
    </row>
    <row r="423" spans="1:4" ht="12.75">
      <c r="A423" t="s">
        <v>739</v>
      </c>
      <c r="B423" s="77" t="s">
        <v>2620</v>
      </c>
      <c r="C423">
        <v>4</v>
      </c>
      <c r="D423" t="s">
        <v>2039</v>
      </c>
    </row>
    <row r="424" spans="1:4" ht="12.75">
      <c r="A424" t="s">
        <v>1567</v>
      </c>
      <c r="B424" s="77" t="s">
        <v>2663</v>
      </c>
      <c r="C424">
        <v>2</v>
      </c>
      <c r="D424" t="s">
        <v>2586</v>
      </c>
    </row>
    <row r="425" spans="1:4" ht="12.75">
      <c r="A425" t="s">
        <v>1568</v>
      </c>
      <c r="B425" s="77" t="s">
        <v>1569</v>
      </c>
      <c r="C425">
        <v>2.5</v>
      </c>
      <c r="D425" t="s">
        <v>2586</v>
      </c>
    </row>
    <row r="426" spans="1:4" ht="12.75">
      <c r="A426" t="s">
        <v>740</v>
      </c>
      <c r="B426" s="77" t="s">
        <v>2565</v>
      </c>
      <c r="C426">
        <v>1</v>
      </c>
      <c r="D426" t="s">
        <v>1055</v>
      </c>
    </row>
    <row r="427" spans="1:4" ht="12.75">
      <c r="A427" t="s">
        <v>1058</v>
      </c>
      <c r="B427" s="77" t="s">
        <v>2608</v>
      </c>
      <c r="C427">
        <v>3</v>
      </c>
      <c r="D427" t="s">
        <v>1055</v>
      </c>
    </row>
    <row r="428" spans="1:4" ht="12.75">
      <c r="A428" t="s">
        <v>3099</v>
      </c>
      <c r="B428" s="77" t="s">
        <v>2102</v>
      </c>
      <c r="C428">
        <v>2</v>
      </c>
      <c r="D428" t="s">
        <v>3063</v>
      </c>
    </row>
    <row r="429" spans="1:4" ht="12.75">
      <c r="A429" t="s">
        <v>741</v>
      </c>
      <c r="B429" s="77" t="s">
        <v>2608</v>
      </c>
      <c r="C429">
        <v>1</v>
      </c>
      <c r="D429" t="s">
        <v>1055</v>
      </c>
    </row>
    <row r="430" spans="1:4" ht="12.75">
      <c r="A430" t="s">
        <v>1707</v>
      </c>
      <c r="B430" s="77" t="s">
        <v>1708</v>
      </c>
      <c r="C430">
        <v>1.5</v>
      </c>
      <c r="D430" t="s">
        <v>1055</v>
      </c>
    </row>
    <row r="431" spans="1:4" ht="12.75">
      <c r="A431" t="s">
        <v>1059</v>
      </c>
      <c r="B431" s="77" t="s">
        <v>1032</v>
      </c>
      <c r="C431">
        <v>0.5</v>
      </c>
      <c r="D431" t="s">
        <v>1055</v>
      </c>
    </row>
    <row r="432" spans="1:4" ht="12.75">
      <c r="A432" t="s">
        <v>742</v>
      </c>
      <c r="B432" s="77" t="s">
        <v>2608</v>
      </c>
      <c r="C432">
        <v>3</v>
      </c>
      <c r="D432" t="s">
        <v>1055</v>
      </c>
    </row>
    <row r="433" spans="1:4" ht="12.75">
      <c r="A433" t="s">
        <v>1060</v>
      </c>
      <c r="B433" s="77" t="s">
        <v>2565</v>
      </c>
      <c r="C433">
        <v>1</v>
      </c>
      <c r="D433" t="s">
        <v>1055</v>
      </c>
    </row>
    <row r="434" spans="1:4" ht="12.75">
      <c r="A434" t="s">
        <v>1545</v>
      </c>
      <c r="B434" s="77" t="s">
        <v>1032</v>
      </c>
      <c r="C434">
        <v>1</v>
      </c>
      <c r="D434" t="s">
        <v>1055</v>
      </c>
    </row>
    <row r="435" spans="1:4" ht="12.75">
      <c r="A435" t="s">
        <v>1061</v>
      </c>
      <c r="B435" s="77" t="s">
        <v>2608</v>
      </c>
      <c r="C435">
        <v>3</v>
      </c>
      <c r="D435" t="s">
        <v>1055</v>
      </c>
    </row>
    <row r="436" spans="1:4" ht="12.75">
      <c r="A436" t="s">
        <v>1062</v>
      </c>
      <c r="B436" s="77" t="s">
        <v>2608</v>
      </c>
      <c r="C436">
        <v>4</v>
      </c>
      <c r="D436" t="s">
        <v>1055</v>
      </c>
    </row>
    <row r="437" spans="1:4" ht="12.75">
      <c r="A437" t="s">
        <v>743</v>
      </c>
      <c r="B437" s="77" t="s">
        <v>2608</v>
      </c>
      <c r="C437">
        <v>2</v>
      </c>
      <c r="D437" t="s">
        <v>1055</v>
      </c>
    </row>
    <row r="438" spans="1:4" ht="12.75">
      <c r="A438" t="s">
        <v>1063</v>
      </c>
      <c r="B438" s="77" t="s">
        <v>2565</v>
      </c>
      <c r="C438">
        <v>0.5</v>
      </c>
      <c r="D438" t="s">
        <v>1055</v>
      </c>
    </row>
    <row r="439" spans="1:4" ht="12.75">
      <c r="A439" t="s">
        <v>1720</v>
      </c>
      <c r="C439">
        <v>0</v>
      </c>
      <c r="D439" t="s">
        <v>2582</v>
      </c>
    </row>
    <row r="440" spans="1:4" ht="12.75">
      <c r="A440" t="s">
        <v>3054</v>
      </c>
      <c r="B440" s="77" t="s">
        <v>3070</v>
      </c>
      <c r="C440">
        <v>2</v>
      </c>
      <c r="D440" t="s">
        <v>3063</v>
      </c>
    </row>
    <row r="441" spans="1:4" ht="12.75">
      <c r="A441" t="s">
        <v>3103</v>
      </c>
      <c r="B441" s="77" t="s">
        <v>2590</v>
      </c>
      <c r="C441">
        <v>2</v>
      </c>
      <c r="D441" t="s">
        <v>2033</v>
      </c>
    </row>
    <row r="442" spans="1:4" ht="12.75">
      <c r="A442" t="s">
        <v>3104</v>
      </c>
      <c r="B442" s="77" t="s">
        <v>2603</v>
      </c>
      <c r="C442">
        <v>1.5</v>
      </c>
      <c r="D442" t="s">
        <v>2586</v>
      </c>
    </row>
    <row r="443" spans="1:4" ht="12.75">
      <c r="A443" t="s">
        <v>418</v>
      </c>
      <c r="B443" s="77" t="s">
        <v>1159</v>
      </c>
      <c r="C443">
        <v>2.5</v>
      </c>
      <c r="D443" t="s">
        <v>2033</v>
      </c>
    </row>
    <row r="444" spans="1:4" ht="12.75">
      <c r="A444" t="s">
        <v>3105</v>
      </c>
      <c r="B444" s="77" t="s">
        <v>873</v>
      </c>
      <c r="C444">
        <v>2</v>
      </c>
      <c r="D444" t="s">
        <v>2033</v>
      </c>
    </row>
    <row r="445" spans="1:4" ht="12.75">
      <c r="A445" t="s">
        <v>3106</v>
      </c>
      <c r="C445">
        <v>0</v>
      </c>
      <c r="D445" t="s">
        <v>1815</v>
      </c>
    </row>
    <row r="446" spans="1:4" ht="12.75">
      <c r="A446" t="s">
        <v>3055</v>
      </c>
      <c r="B446" s="77" t="s">
        <v>2565</v>
      </c>
      <c r="C446">
        <v>0.5</v>
      </c>
      <c r="D446" t="s">
        <v>3063</v>
      </c>
    </row>
    <row r="447" spans="1:4" ht="12.75">
      <c r="A447" t="s">
        <v>3107</v>
      </c>
      <c r="B447" s="77" t="s">
        <v>3108</v>
      </c>
      <c r="C447">
        <v>2</v>
      </c>
      <c r="D447" t="s">
        <v>2563</v>
      </c>
    </row>
    <row r="448" spans="1:4" ht="12.75">
      <c r="A448" t="s">
        <v>874</v>
      </c>
      <c r="C448">
        <v>0</v>
      </c>
      <c r="D448" t="s">
        <v>2575</v>
      </c>
    </row>
    <row r="449" spans="1:4" ht="12.75">
      <c r="A449" t="s">
        <v>875</v>
      </c>
      <c r="C449">
        <v>0</v>
      </c>
      <c r="D449" t="s">
        <v>2575</v>
      </c>
    </row>
    <row r="450" spans="1:4" ht="12.75">
      <c r="A450" t="s">
        <v>3109</v>
      </c>
      <c r="B450" s="77" t="s">
        <v>876</v>
      </c>
      <c r="C450">
        <v>1</v>
      </c>
      <c r="D450" t="s">
        <v>2575</v>
      </c>
    </row>
    <row r="451" spans="1:4" ht="12.75">
      <c r="A451" t="s">
        <v>1721</v>
      </c>
      <c r="C451">
        <v>0</v>
      </c>
      <c r="D451" t="s">
        <v>2582</v>
      </c>
    </row>
    <row r="452" spans="1:4" ht="12.75">
      <c r="A452" t="s">
        <v>3110</v>
      </c>
      <c r="B452" s="77" t="s">
        <v>3111</v>
      </c>
      <c r="C452">
        <v>5</v>
      </c>
      <c r="D452" t="s">
        <v>2580</v>
      </c>
    </row>
    <row r="453" spans="1:4" ht="12.75">
      <c r="A453" t="s">
        <v>3835</v>
      </c>
      <c r="B453" s="77" t="s">
        <v>3153</v>
      </c>
      <c r="C453">
        <v>1</v>
      </c>
      <c r="D453" t="s">
        <v>2580</v>
      </c>
    </row>
    <row r="454" spans="1:4" ht="12.75">
      <c r="A454" t="s">
        <v>877</v>
      </c>
      <c r="B454" s="77" t="s">
        <v>3153</v>
      </c>
      <c r="C454">
        <v>2</v>
      </c>
      <c r="D454" t="s">
        <v>2039</v>
      </c>
    </row>
    <row r="455" spans="1:4" ht="12.75">
      <c r="A455" t="s">
        <v>878</v>
      </c>
      <c r="B455" s="77" t="s">
        <v>879</v>
      </c>
      <c r="C455">
        <v>3</v>
      </c>
      <c r="D455" t="s">
        <v>2039</v>
      </c>
    </row>
    <row r="456" spans="1:4" ht="12.75">
      <c r="A456" t="s">
        <v>3112</v>
      </c>
      <c r="B456" s="77" t="s">
        <v>2603</v>
      </c>
      <c r="C456">
        <v>2.5</v>
      </c>
      <c r="D456" t="s">
        <v>2586</v>
      </c>
    </row>
    <row r="457" spans="1:4" ht="12.75">
      <c r="A457" t="s">
        <v>3113</v>
      </c>
      <c r="B457" s="77" t="s">
        <v>2603</v>
      </c>
      <c r="C457">
        <v>2</v>
      </c>
      <c r="D457" t="s">
        <v>2586</v>
      </c>
    </row>
    <row r="458" spans="1:4" ht="12.75">
      <c r="A458" t="s">
        <v>3114</v>
      </c>
      <c r="B458" s="77" t="s">
        <v>3824</v>
      </c>
      <c r="C458">
        <v>2</v>
      </c>
      <c r="D458" t="s">
        <v>2548</v>
      </c>
    </row>
    <row r="459" spans="1:4" ht="12.75">
      <c r="A459" t="s">
        <v>3115</v>
      </c>
      <c r="B459" s="77" t="s">
        <v>2620</v>
      </c>
      <c r="C459">
        <v>2</v>
      </c>
      <c r="D459" t="s">
        <v>2548</v>
      </c>
    </row>
    <row r="460" spans="1:4" ht="12.75">
      <c r="A460" t="s">
        <v>3116</v>
      </c>
      <c r="B460" s="77" t="s">
        <v>880</v>
      </c>
      <c r="C460">
        <v>2</v>
      </c>
      <c r="D460" t="s">
        <v>824</v>
      </c>
    </row>
    <row r="461" spans="1:4" ht="12.75">
      <c r="A461" t="s">
        <v>3118</v>
      </c>
      <c r="B461" s="77" t="s">
        <v>2620</v>
      </c>
      <c r="C461">
        <v>1</v>
      </c>
      <c r="D461" t="s">
        <v>824</v>
      </c>
    </row>
    <row r="462" spans="1:4" ht="12.75">
      <c r="A462" t="s">
        <v>3119</v>
      </c>
      <c r="B462" s="77" t="s">
        <v>3120</v>
      </c>
      <c r="C462">
        <v>0</v>
      </c>
      <c r="D462" t="s">
        <v>2575</v>
      </c>
    </row>
    <row r="463" spans="1:4" ht="12.75">
      <c r="A463" t="s">
        <v>1593</v>
      </c>
      <c r="B463" s="77" t="s">
        <v>1220</v>
      </c>
      <c r="C463">
        <v>3</v>
      </c>
      <c r="D463" t="s">
        <v>824</v>
      </c>
    </row>
    <row r="464" spans="1:4" ht="12.75">
      <c r="A464" t="s">
        <v>1645</v>
      </c>
      <c r="B464" s="77" t="s">
        <v>1646</v>
      </c>
      <c r="C464">
        <v>3.5</v>
      </c>
      <c r="D464" t="s">
        <v>824</v>
      </c>
    </row>
    <row r="465" spans="1:4" ht="12.75">
      <c r="A465" t="s">
        <v>617</v>
      </c>
      <c r="B465" s="77" t="s">
        <v>1647</v>
      </c>
      <c r="C465">
        <v>2</v>
      </c>
      <c r="D465" t="s">
        <v>824</v>
      </c>
    </row>
    <row r="466" spans="1:4" ht="12.75">
      <c r="A466" t="s">
        <v>3836</v>
      </c>
      <c r="B466" s="77" t="s">
        <v>1739</v>
      </c>
      <c r="C466">
        <v>0.5</v>
      </c>
      <c r="D466" t="s">
        <v>2548</v>
      </c>
    </row>
    <row r="467" spans="1:4" ht="12.75">
      <c r="A467" t="s">
        <v>882</v>
      </c>
      <c r="B467" s="77" t="s">
        <v>883</v>
      </c>
      <c r="C467">
        <v>1</v>
      </c>
      <c r="D467" t="s">
        <v>2033</v>
      </c>
    </row>
    <row r="468" spans="1:4" ht="12.75">
      <c r="A468" t="s">
        <v>602</v>
      </c>
      <c r="B468" s="77" t="s">
        <v>3157</v>
      </c>
      <c r="C468">
        <v>2</v>
      </c>
      <c r="D468" t="s">
        <v>586</v>
      </c>
    </row>
    <row r="469" spans="1:4" ht="12.75">
      <c r="A469" t="s">
        <v>881</v>
      </c>
      <c r="B469" s="77" t="s">
        <v>2682</v>
      </c>
      <c r="C469">
        <v>2.5</v>
      </c>
      <c r="D469" t="s">
        <v>2033</v>
      </c>
    </row>
    <row r="470" spans="1:4" ht="12.75">
      <c r="A470" t="s">
        <v>2683</v>
      </c>
      <c r="B470" s="77" t="s">
        <v>884</v>
      </c>
      <c r="C470">
        <v>1</v>
      </c>
      <c r="D470" t="s">
        <v>820</v>
      </c>
    </row>
    <row r="471" spans="1:4" ht="12.75">
      <c r="A471" t="s">
        <v>885</v>
      </c>
      <c r="B471" s="77" t="s">
        <v>2620</v>
      </c>
      <c r="C471">
        <v>1</v>
      </c>
      <c r="D471" t="s">
        <v>2575</v>
      </c>
    </row>
    <row r="472" spans="1:4" ht="12.75">
      <c r="A472" t="s">
        <v>3121</v>
      </c>
      <c r="C472">
        <v>0</v>
      </c>
      <c r="D472" t="s">
        <v>2575</v>
      </c>
    </row>
    <row r="473" spans="1:4" ht="12.75">
      <c r="A473" t="s">
        <v>3122</v>
      </c>
      <c r="B473" s="77" t="s">
        <v>177</v>
      </c>
      <c r="C473">
        <v>1</v>
      </c>
      <c r="D473" t="s">
        <v>2575</v>
      </c>
    </row>
    <row r="474" spans="1:4" ht="12.75">
      <c r="A474" t="s">
        <v>3123</v>
      </c>
      <c r="B474" s="77" t="s">
        <v>3124</v>
      </c>
      <c r="C474">
        <v>2.5</v>
      </c>
      <c r="D474" t="s">
        <v>628</v>
      </c>
    </row>
    <row r="475" spans="1:4" ht="12.75">
      <c r="A475" t="s">
        <v>3125</v>
      </c>
      <c r="B475" s="77" t="s">
        <v>3036</v>
      </c>
      <c r="C475">
        <v>1</v>
      </c>
      <c r="D475" t="s">
        <v>628</v>
      </c>
    </row>
    <row r="476" spans="1:4" ht="12.75">
      <c r="A476" t="s">
        <v>631</v>
      </c>
      <c r="B476" s="77" t="s">
        <v>3036</v>
      </c>
      <c r="C476">
        <v>1</v>
      </c>
      <c r="D476" t="s">
        <v>628</v>
      </c>
    </row>
    <row r="477" spans="1:4" ht="12.75">
      <c r="A477" t="s">
        <v>3126</v>
      </c>
      <c r="B477" s="77" t="s">
        <v>3036</v>
      </c>
      <c r="C477">
        <v>0.5</v>
      </c>
      <c r="D477" t="s">
        <v>628</v>
      </c>
    </row>
    <row r="478" spans="1:4" ht="12.75">
      <c r="A478" t="s">
        <v>3127</v>
      </c>
      <c r="B478" s="77" t="s">
        <v>3128</v>
      </c>
      <c r="C478">
        <v>0</v>
      </c>
      <c r="D478" t="s">
        <v>2575</v>
      </c>
    </row>
    <row r="479" spans="1:4" ht="12.75">
      <c r="A479" t="s">
        <v>178</v>
      </c>
      <c r="B479" s="77" t="s">
        <v>2620</v>
      </c>
      <c r="C479">
        <v>1</v>
      </c>
      <c r="D479" t="s">
        <v>2575</v>
      </c>
    </row>
    <row r="480" spans="1:4" ht="12.75">
      <c r="A480" t="s">
        <v>629</v>
      </c>
      <c r="B480" s="77" t="s">
        <v>3036</v>
      </c>
      <c r="C480">
        <v>1</v>
      </c>
      <c r="D480" t="s">
        <v>628</v>
      </c>
    </row>
    <row r="481" spans="1:4" ht="12.75">
      <c r="A481" t="s">
        <v>630</v>
      </c>
      <c r="B481" s="77" t="s">
        <v>3036</v>
      </c>
      <c r="C481">
        <v>0.5</v>
      </c>
      <c r="D481" t="s">
        <v>628</v>
      </c>
    </row>
    <row r="482" spans="1:4" ht="12.75">
      <c r="A482" t="s">
        <v>886</v>
      </c>
      <c r="B482" s="77" t="s">
        <v>1163</v>
      </c>
      <c r="C482">
        <v>1</v>
      </c>
      <c r="D482" t="s">
        <v>824</v>
      </c>
    </row>
    <row r="483" spans="1:4" ht="12.75">
      <c r="A483" t="s">
        <v>2637</v>
      </c>
      <c r="B483" s="77" t="s">
        <v>3129</v>
      </c>
      <c r="C483">
        <v>2.5</v>
      </c>
      <c r="D483" t="s">
        <v>2548</v>
      </c>
    </row>
    <row r="484" spans="1:4" ht="12.75">
      <c r="A484" t="s">
        <v>3130</v>
      </c>
      <c r="B484" s="77" t="s">
        <v>3036</v>
      </c>
      <c r="C484">
        <v>1</v>
      </c>
      <c r="D484" t="s">
        <v>628</v>
      </c>
    </row>
    <row r="485" spans="1:4" ht="12.75">
      <c r="A485" t="s">
        <v>3130</v>
      </c>
      <c r="B485" s="77" t="s">
        <v>3037</v>
      </c>
      <c r="C485">
        <v>3</v>
      </c>
      <c r="D485" t="s">
        <v>628</v>
      </c>
    </row>
    <row r="486" spans="1:4" ht="12.75">
      <c r="A486" t="s">
        <v>3131</v>
      </c>
      <c r="B486" s="77" t="s">
        <v>3036</v>
      </c>
      <c r="C486">
        <v>0.5</v>
      </c>
      <c r="D486" t="s">
        <v>628</v>
      </c>
    </row>
    <row r="487" spans="1:4" ht="12.75">
      <c r="A487" t="s">
        <v>3131</v>
      </c>
      <c r="B487" s="77" t="s">
        <v>2565</v>
      </c>
      <c r="C487">
        <v>1.5</v>
      </c>
      <c r="D487" t="s">
        <v>628</v>
      </c>
    </row>
    <row r="488" spans="1:4" ht="12.75">
      <c r="A488" t="s">
        <v>3132</v>
      </c>
      <c r="B488" s="77" t="s">
        <v>3036</v>
      </c>
      <c r="C488">
        <v>0.5</v>
      </c>
      <c r="D488" t="s">
        <v>628</v>
      </c>
    </row>
    <row r="489" spans="1:4" ht="12.75">
      <c r="A489" t="s">
        <v>3132</v>
      </c>
      <c r="B489" s="77" t="s">
        <v>2565</v>
      </c>
      <c r="C489">
        <v>1.5</v>
      </c>
      <c r="D489" t="s">
        <v>628</v>
      </c>
    </row>
    <row r="490" spans="1:4" ht="12.75">
      <c r="A490" t="s">
        <v>618</v>
      </c>
      <c r="B490" s="77" t="s">
        <v>1163</v>
      </c>
      <c r="C490">
        <v>1.5</v>
      </c>
      <c r="D490" t="s">
        <v>824</v>
      </c>
    </row>
    <row r="491" spans="1:4" ht="12.75">
      <c r="A491" t="s">
        <v>3134</v>
      </c>
      <c r="B491" s="77" t="s">
        <v>1570</v>
      </c>
      <c r="C491">
        <v>1</v>
      </c>
      <c r="D491" t="s">
        <v>2586</v>
      </c>
    </row>
    <row r="492" spans="1:4" ht="12.75">
      <c r="A492" t="s">
        <v>3133</v>
      </c>
      <c r="B492" s="77" t="s">
        <v>3030</v>
      </c>
      <c r="C492">
        <v>1.5</v>
      </c>
      <c r="D492" t="s">
        <v>1106</v>
      </c>
    </row>
    <row r="493" spans="1:4" ht="12.75">
      <c r="A493" t="s">
        <v>3135</v>
      </c>
      <c r="C493">
        <v>0</v>
      </c>
      <c r="D493" t="s">
        <v>2575</v>
      </c>
    </row>
    <row r="494" spans="1:4" ht="12.75">
      <c r="A494" t="s">
        <v>179</v>
      </c>
      <c r="B494" s="77" t="s">
        <v>2620</v>
      </c>
      <c r="C494">
        <v>1.5</v>
      </c>
      <c r="D494" t="s">
        <v>2575</v>
      </c>
    </row>
    <row r="495" spans="1:4" ht="12.75">
      <c r="A495" t="s">
        <v>180</v>
      </c>
      <c r="B495" s="77" t="s">
        <v>2620</v>
      </c>
      <c r="C495">
        <v>0.5</v>
      </c>
      <c r="D495" t="s">
        <v>2575</v>
      </c>
    </row>
    <row r="496" spans="1:4" ht="12.75">
      <c r="A496" t="s">
        <v>3136</v>
      </c>
      <c r="C496">
        <v>0</v>
      </c>
      <c r="D496" t="s">
        <v>2575</v>
      </c>
    </row>
    <row r="497" spans="1:4" ht="12.75">
      <c r="A497" t="s">
        <v>3137</v>
      </c>
      <c r="C497">
        <v>0</v>
      </c>
      <c r="D497" t="s">
        <v>2575</v>
      </c>
    </row>
    <row r="498" spans="1:4" ht="12.75">
      <c r="A498" t="s">
        <v>181</v>
      </c>
      <c r="B498" s="77" t="s">
        <v>1159</v>
      </c>
      <c r="C498">
        <v>2</v>
      </c>
      <c r="D498" t="s">
        <v>2575</v>
      </c>
    </row>
    <row r="499" spans="1:4" ht="12.75">
      <c r="A499" t="s">
        <v>1594</v>
      </c>
      <c r="B499" s="77" t="s">
        <v>619</v>
      </c>
      <c r="C499">
        <v>2</v>
      </c>
      <c r="D499" t="s">
        <v>824</v>
      </c>
    </row>
    <row r="500" spans="1:4" ht="12.75">
      <c r="A500" t="s">
        <v>3138</v>
      </c>
      <c r="B500" s="77" t="s">
        <v>2603</v>
      </c>
      <c r="C500">
        <v>2</v>
      </c>
      <c r="D500" t="s">
        <v>2586</v>
      </c>
    </row>
    <row r="501" spans="1:4" ht="12.75">
      <c r="A501" t="s">
        <v>3139</v>
      </c>
      <c r="B501" s="77">
        <v>2</v>
      </c>
      <c r="C501">
        <v>3</v>
      </c>
      <c r="D501" t="s">
        <v>1094</v>
      </c>
    </row>
    <row r="502" spans="1:4" ht="12.75">
      <c r="A502" t="s">
        <v>3140</v>
      </c>
      <c r="B502" s="77" t="s">
        <v>2565</v>
      </c>
      <c r="C502">
        <v>2</v>
      </c>
      <c r="D502" t="s">
        <v>824</v>
      </c>
    </row>
    <row r="503" spans="1:4" ht="12.75">
      <c r="A503" t="s">
        <v>3141</v>
      </c>
      <c r="B503" s="77" t="s">
        <v>3036</v>
      </c>
      <c r="C503">
        <v>0.5</v>
      </c>
      <c r="D503" t="s">
        <v>824</v>
      </c>
    </row>
    <row r="504" spans="1:4" ht="12.75">
      <c r="A504" t="s">
        <v>3142</v>
      </c>
      <c r="B504" s="77" t="s">
        <v>2565</v>
      </c>
      <c r="C504">
        <v>1.5</v>
      </c>
      <c r="D504" t="s">
        <v>824</v>
      </c>
    </row>
    <row r="505" spans="1:4" ht="12.75">
      <c r="A505" t="s">
        <v>3837</v>
      </c>
      <c r="B505" s="77" t="s">
        <v>2565</v>
      </c>
      <c r="C505">
        <v>0.5</v>
      </c>
      <c r="D505" t="s">
        <v>824</v>
      </c>
    </row>
    <row r="506" spans="1:4" ht="12.75">
      <c r="A506" t="s">
        <v>3143</v>
      </c>
      <c r="B506" s="77" t="s">
        <v>2603</v>
      </c>
      <c r="C506">
        <v>2.5</v>
      </c>
      <c r="D506" t="s">
        <v>2586</v>
      </c>
    </row>
    <row r="507" spans="1:4" ht="12.75">
      <c r="A507" t="s">
        <v>3144</v>
      </c>
      <c r="B507" s="77" t="s">
        <v>3145</v>
      </c>
      <c r="C507">
        <v>0.5</v>
      </c>
      <c r="D507" t="s">
        <v>824</v>
      </c>
    </row>
    <row r="508" spans="1:4" ht="12.75">
      <c r="A508" t="s">
        <v>182</v>
      </c>
      <c r="B508" s="77" t="s">
        <v>1135</v>
      </c>
      <c r="C508">
        <v>0</v>
      </c>
      <c r="D508" t="s">
        <v>2575</v>
      </c>
    </row>
    <row r="509" spans="1:4" ht="12.75">
      <c r="A509" t="s">
        <v>3146</v>
      </c>
      <c r="B509" s="77" t="s">
        <v>887</v>
      </c>
      <c r="C509">
        <v>4</v>
      </c>
      <c r="D509" t="s">
        <v>2039</v>
      </c>
    </row>
    <row r="510" spans="1:4" ht="12.75">
      <c r="A510" t="s">
        <v>3148</v>
      </c>
      <c r="B510" s="77" t="s">
        <v>3038</v>
      </c>
      <c r="C510">
        <v>7.5</v>
      </c>
      <c r="D510" t="s">
        <v>2580</v>
      </c>
    </row>
    <row r="511" spans="1:4" ht="12.75">
      <c r="A511" t="s">
        <v>3149</v>
      </c>
      <c r="B511" s="77" t="s">
        <v>1159</v>
      </c>
      <c r="C511">
        <v>3</v>
      </c>
      <c r="D511" t="s">
        <v>2039</v>
      </c>
    </row>
    <row r="512" spans="1:4" ht="12.75">
      <c r="A512" t="s">
        <v>889</v>
      </c>
      <c r="B512" s="77" t="s">
        <v>1159</v>
      </c>
      <c r="C512">
        <v>3.5</v>
      </c>
      <c r="D512" t="s">
        <v>2039</v>
      </c>
    </row>
    <row r="513" spans="1:4" ht="12.75">
      <c r="A513" t="s">
        <v>888</v>
      </c>
      <c r="B513" s="77" t="s">
        <v>2774</v>
      </c>
      <c r="C513">
        <v>1.5</v>
      </c>
      <c r="D513" t="s">
        <v>2039</v>
      </c>
    </row>
    <row r="514" spans="1:4" ht="12.75">
      <c r="A514" t="s">
        <v>815</v>
      </c>
      <c r="C514">
        <v>0</v>
      </c>
      <c r="D514" t="s">
        <v>628</v>
      </c>
    </row>
    <row r="515" spans="1:4" ht="12.75">
      <c r="A515" t="s">
        <v>1214</v>
      </c>
      <c r="B515" s="77" t="s">
        <v>677</v>
      </c>
      <c r="C515">
        <v>2.5</v>
      </c>
      <c r="D515" t="s">
        <v>824</v>
      </c>
    </row>
    <row r="516" spans="1:4" ht="12.75">
      <c r="A516" t="s">
        <v>678</v>
      </c>
      <c r="B516" s="77" t="s">
        <v>677</v>
      </c>
      <c r="C516">
        <v>2</v>
      </c>
      <c r="D516" t="s">
        <v>824</v>
      </c>
    </row>
    <row r="517" spans="1:4" ht="12.75">
      <c r="A517" t="s">
        <v>679</v>
      </c>
      <c r="B517" s="77" t="s">
        <v>3169</v>
      </c>
      <c r="C517">
        <v>1.5</v>
      </c>
      <c r="D517" t="s">
        <v>824</v>
      </c>
    </row>
    <row r="518" spans="1:4" ht="12.75">
      <c r="A518" t="s">
        <v>3150</v>
      </c>
      <c r="B518" s="77" t="s">
        <v>3151</v>
      </c>
      <c r="C518">
        <v>2</v>
      </c>
      <c r="D518" t="s">
        <v>1055</v>
      </c>
    </row>
    <row r="519" spans="1:4" ht="12.75">
      <c r="A519" t="s">
        <v>1212</v>
      </c>
      <c r="B519" s="77" t="s">
        <v>1213</v>
      </c>
      <c r="C519">
        <v>3</v>
      </c>
      <c r="D519" t="s">
        <v>824</v>
      </c>
    </row>
    <row r="520" spans="1:4" ht="12.75">
      <c r="A520" t="s">
        <v>1068</v>
      </c>
      <c r="B520" s="77" t="s">
        <v>1069</v>
      </c>
      <c r="C520">
        <v>2.5</v>
      </c>
      <c r="D520" t="s">
        <v>1055</v>
      </c>
    </row>
    <row r="521" spans="1:4" ht="12.75">
      <c r="A521" t="s">
        <v>1070</v>
      </c>
      <c r="B521" s="77" t="s">
        <v>1069</v>
      </c>
      <c r="C521">
        <v>2.5</v>
      </c>
      <c r="D521" t="s">
        <v>1055</v>
      </c>
    </row>
    <row r="522" spans="1:4" ht="12.75">
      <c r="A522" t="s">
        <v>3152</v>
      </c>
      <c r="B522" s="77" t="s">
        <v>3153</v>
      </c>
      <c r="C522">
        <v>2.5</v>
      </c>
      <c r="D522" t="s">
        <v>1055</v>
      </c>
    </row>
    <row r="523" spans="1:4" ht="12.75">
      <c r="A523" t="s">
        <v>3154</v>
      </c>
      <c r="B523" s="77" t="s">
        <v>3155</v>
      </c>
      <c r="C523">
        <v>1.5</v>
      </c>
      <c r="D523" t="s">
        <v>2031</v>
      </c>
    </row>
    <row r="524" spans="1:4" ht="12.75">
      <c r="A524" t="s">
        <v>3838</v>
      </c>
      <c r="B524" s="77" t="s">
        <v>1133</v>
      </c>
      <c r="C524">
        <v>0.5</v>
      </c>
      <c r="D524" t="s">
        <v>2580</v>
      </c>
    </row>
    <row r="525" spans="1:4" ht="12.75">
      <c r="A525" t="s">
        <v>1722</v>
      </c>
      <c r="C525">
        <v>0</v>
      </c>
      <c r="D525" t="s">
        <v>2582</v>
      </c>
    </row>
    <row r="526" spans="1:4" ht="12.75">
      <c r="A526" t="s">
        <v>3156</v>
      </c>
      <c r="B526" s="77" t="s">
        <v>3157</v>
      </c>
      <c r="C526">
        <v>2.5</v>
      </c>
      <c r="D526" t="s">
        <v>820</v>
      </c>
    </row>
    <row r="527" spans="1:4" ht="12.75">
      <c r="A527" t="s">
        <v>1596</v>
      </c>
      <c r="B527" s="77" t="s">
        <v>1163</v>
      </c>
      <c r="C527">
        <v>5.5</v>
      </c>
      <c r="D527" t="s">
        <v>824</v>
      </c>
    </row>
    <row r="528" spans="1:4" ht="12.75">
      <c r="A528" t="s">
        <v>1595</v>
      </c>
      <c r="B528" s="77" t="s">
        <v>1597</v>
      </c>
      <c r="C528">
        <v>4.5</v>
      </c>
      <c r="D528" t="s">
        <v>824</v>
      </c>
    </row>
    <row r="529" spans="1:4" ht="12.75">
      <c r="A529" t="s">
        <v>3158</v>
      </c>
      <c r="C529">
        <v>0</v>
      </c>
      <c r="D529" t="s">
        <v>2575</v>
      </c>
    </row>
    <row r="530" spans="1:4" ht="12.75">
      <c r="A530" t="s">
        <v>3077</v>
      </c>
      <c r="B530" s="77" t="s">
        <v>1032</v>
      </c>
      <c r="C530">
        <v>0.5</v>
      </c>
      <c r="D530" t="s">
        <v>1055</v>
      </c>
    </row>
    <row r="531" spans="1:4" ht="12.75">
      <c r="A531" t="s">
        <v>3078</v>
      </c>
      <c r="B531" s="77" t="s">
        <v>2565</v>
      </c>
      <c r="C531">
        <v>0.5</v>
      </c>
      <c r="D531" t="s">
        <v>1055</v>
      </c>
    </row>
    <row r="532" spans="1:4" ht="12.75">
      <c r="A532" t="s">
        <v>3159</v>
      </c>
      <c r="B532" s="77" t="s">
        <v>2565</v>
      </c>
      <c r="C532">
        <v>1</v>
      </c>
      <c r="D532" t="s">
        <v>1055</v>
      </c>
    </row>
    <row r="533" spans="1:4" ht="12.75">
      <c r="A533" t="s">
        <v>427</v>
      </c>
      <c r="B533" s="77" t="s">
        <v>2565</v>
      </c>
      <c r="C533">
        <v>1</v>
      </c>
      <c r="D533" t="s">
        <v>1055</v>
      </c>
    </row>
    <row r="534" spans="1:4" ht="12.75">
      <c r="A534" t="s">
        <v>680</v>
      </c>
      <c r="B534" s="77" t="s">
        <v>3160</v>
      </c>
      <c r="C534">
        <v>2.5</v>
      </c>
      <c r="D534" t="s">
        <v>824</v>
      </c>
    </row>
    <row r="535" spans="1:4" ht="12.75">
      <c r="A535" t="s">
        <v>1210</v>
      </c>
      <c r="B535" s="77" t="s">
        <v>1211</v>
      </c>
      <c r="C535">
        <v>3.5</v>
      </c>
      <c r="D535" t="s">
        <v>824</v>
      </c>
    </row>
    <row r="536" spans="1:4" ht="12.75">
      <c r="A536" t="s">
        <v>681</v>
      </c>
      <c r="B536" s="77" t="s">
        <v>1211</v>
      </c>
      <c r="C536">
        <v>3.5</v>
      </c>
      <c r="D536" t="s">
        <v>824</v>
      </c>
    </row>
    <row r="537" spans="1:4" ht="12.75">
      <c r="A537" t="s">
        <v>3161</v>
      </c>
      <c r="B537" s="77" t="s">
        <v>2669</v>
      </c>
      <c r="C537">
        <v>1</v>
      </c>
      <c r="D537" t="s">
        <v>2586</v>
      </c>
    </row>
    <row r="538" spans="1:4" ht="12.75">
      <c r="A538" t="s">
        <v>3161</v>
      </c>
      <c r="B538" s="77" t="s">
        <v>3030</v>
      </c>
      <c r="C538">
        <v>1.5</v>
      </c>
      <c r="D538" t="s">
        <v>1106</v>
      </c>
    </row>
    <row r="539" spans="1:4" ht="12.75">
      <c r="A539" t="s">
        <v>3162</v>
      </c>
      <c r="C539">
        <v>0</v>
      </c>
      <c r="D539" t="s">
        <v>2575</v>
      </c>
    </row>
    <row r="540" spans="1:4" ht="12.75">
      <c r="A540" t="s">
        <v>1740</v>
      </c>
      <c r="B540" s="77" t="s">
        <v>2565</v>
      </c>
      <c r="C540">
        <v>0.5</v>
      </c>
      <c r="D540" t="s">
        <v>1815</v>
      </c>
    </row>
    <row r="541" spans="1:4" ht="12.75">
      <c r="A541" t="s">
        <v>3163</v>
      </c>
      <c r="C541">
        <v>0</v>
      </c>
      <c r="D541" t="s">
        <v>2575</v>
      </c>
    </row>
    <row r="542" spans="1:4" ht="12.75">
      <c r="A542" t="s">
        <v>425</v>
      </c>
      <c r="B542" s="77" t="s">
        <v>426</v>
      </c>
      <c r="C542">
        <v>2</v>
      </c>
      <c r="D542" t="s">
        <v>824</v>
      </c>
    </row>
    <row r="543" spans="1:4" ht="12.75">
      <c r="A543" t="s">
        <v>603</v>
      </c>
      <c r="B543" s="77" t="s">
        <v>604</v>
      </c>
      <c r="C543">
        <v>2</v>
      </c>
      <c r="D543" t="s">
        <v>586</v>
      </c>
    </row>
    <row r="544" spans="1:4" ht="12.75">
      <c r="A544" t="s">
        <v>3164</v>
      </c>
      <c r="B544" s="77" t="s">
        <v>3031</v>
      </c>
      <c r="C544">
        <v>7</v>
      </c>
      <c r="D544" t="s">
        <v>2576</v>
      </c>
    </row>
    <row r="545" spans="1:4" ht="12.75">
      <c r="A545" t="s">
        <v>890</v>
      </c>
      <c r="B545" s="77" t="s">
        <v>2028</v>
      </c>
      <c r="C545">
        <v>1</v>
      </c>
      <c r="D545" t="s">
        <v>2575</v>
      </c>
    </row>
    <row r="546" spans="1:4" ht="12.75">
      <c r="A546" t="s">
        <v>1571</v>
      </c>
      <c r="B546" s="77" t="s">
        <v>1572</v>
      </c>
      <c r="C546">
        <v>1</v>
      </c>
      <c r="D546" t="s">
        <v>2586</v>
      </c>
    </row>
    <row r="547" spans="1:4" ht="12.75">
      <c r="A547" t="s">
        <v>891</v>
      </c>
      <c r="B547" s="77" t="s">
        <v>2795</v>
      </c>
      <c r="C547">
        <v>5</v>
      </c>
      <c r="D547" t="s">
        <v>2580</v>
      </c>
    </row>
    <row r="548" spans="1:4" ht="12.75">
      <c r="A548" t="s">
        <v>3165</v>
      </c>
      <c r="B548" s="77" t="s">
        <v>1573</v>
      </c>
      <c r="C548">
        <v>1</v>
      </c>
      <c r="D548" t="s">
        <v>2586</v>
      </c>
    </row>
    <row r="549" spans="1:4" ht="12.75">
      <c r="A549" t="s">
        <v>620</v>
      </c>
      <c r="B549" s="77" t="s">
        <v>2994</v>
      </c>
      <c r="C549">
        <v>6</v>
      </c>
      <c r="D549" t="s">
        <v>824</v>
      </c>
    </row>
    <row r="550" spans="1:4" ht="12.75">
      <c r="A550" t="s">
        <v>1723</v>
      </c>
      <c r="C550">
        <v>0</v>
      </c>
      <c r="D550" t="s">
        <v>2582</v>
      </c>
    </row>
    <row r="551" spans="1:4" ht="12.75">
      <c r="A551" t="s">
        <v>2622</v>
      </c>
      <c r="B551" s="77" t="s">
        <v>2623</v>
      </c>
      <c r="C551">
        <v>2</v>
      </c>
      <c r="D551" t="s">
        <v>2548</v>
      </c>
    </row>
    <row r="552" spans="1:4" ht="12.75">
      <c r="A552" t="s">
        <v>2624</v>
      </c>
      <c r="B552" s="77" t="s">
        <v>2625</v>
      </c>
      <c r="C552">
        <v>2</v>
      </c>
      <c r="D552" t="s">
        <v>2548</v>
      </c>
    </row>
    <row r="553" spans="1:4" ht="12.75">
      <c r="A553" t="s">
        <v>2626</v>
      </c>
      <c r="B553" s="77" t="s">
        <v>2623</v>
      </c>
      <c r="C553">
        <v>2</v>
      </c>
      <c r="D553" t="s">
        <v>2548</v>
      </c>
    </row>
    <row r="554" spans="1:4" ht="12.75">
      <c r="A554" t="s">
        <v>3166</v>
      </c>
      <c r="B554" s="77" t="s">
        <v>3167</v>
      </c>
      <c r="C554">
        <v>2.5</v>
      </c>
      <c r="D554" t="s">
        <v>2548</v>
      </c>
    </row>
    <row r="555" spans="1:4" ht="12.75">
      <c r="A555" t="s">
        <v>3168</v>
      </c>
      <c r="B555" s="77" t="s">
        <v>3169</v>
      </c>
      <c r="C555">
        <v>3.5</v>
      </c>
      <c r="D555" t="s">
        <v>2548</v>
      </c>
    </row>
    <row r="556" spans="1:4" ht="12.75">
      <c r="A556" t="s">
        <v>3170</v>
      </c>
      <c r="B556" s="77" t="s">
        <v>3079</v>
      </c>
      <c r="C556">
        <v>1</v>
      </c>
      <c r="D556" t="s">
        <v>2548</v>
      </c>
    </row>
    <row r="557" spans="1:4" ht="12.75">
      <c r="A557" t="s">
        <v>3080</v>
      </c>
      <c r="B557" s="77" t="s">
        <v>3081</v>
      </c>
      <c r="C557">
        <v>1</v>
      </c>
      <c r="D557" t="s">
        <v>2548</v>
      </c>
    </row>
    <row r="558" spans="1:4" ht="12.75">
      <c r="A558" t="s">
        <v>3082</v>
      </c>
      <c r="B558" s="77" t="s">
        <v>3083</v>
      </c>
      <c r="C558">
        <v>1.5</v>
      </c>
      <c r="D558" t="s">
        <v>2548</v>
      </c>
    </row>
    <row r="559" spans="1:4" ht="12.75">
      <c r="A559" t="s">
        <v>3084</v>
      </c>
      <c r="B559" s="77" t="s">
        <v>3085</v>
      </c>
      <c r="C559">
        <v>1.5</v>
      </c>
      <c r="D559" t="s">
        <v>2548</v>
      </c>
    </row>
    <row r="560" spans="1:4" ht="12.75">
      <c r="A560" t="s">
        <v>3086</v>
      </c>
      <c r="B560" s="77" t="s">
        <v>2627</v>
      </c>
      <c r="C560">
        <v>2.5</v>
      </c>
      <c r="D560" t="s">
        <v>2548</v>
      </c>
    </row>
    <row r="561" spans="1:4" ht="12.75">
      <c r="A561" t="s">
        <v>3087</v>
      </c>
      <c r="B561" s="77" t="s">
        <v>2627</v>
      </c>
      <c r="C561">
        <v>2</v>
      </c>
      <c r="D561" t="s">
        <v>2548</v>
      </c>
    </row>
    <row r="562" spans="1:4" ht="12.75">
      <c r="A562" t="s">
        <v>1605</v>
      </c>
      <c r="B562" s="77" t="s">
        <v>3083</v>
      </c>
      <c r="C562">
        <v>1.5</v>
      </c>
      <c r="D562" t="s">
        <v>2548</v>
      </c>
    </row>
    <row r="563" spans="1:4" ht="12.75">
      <c r="A563" t="s">
        <v>3088</v>
      </c>
      <c r="B563" s="77" t="s">
        <v>3171</v>
      </c>
      <c r="C563">
        <v>1</v>
      </c>
      <c r="D563" t="s">
        <v>2548</v>
      </c>
    </row>
    <row r="564" spans="1:4" ht="12.75">
      <c r="A564" t="s">
        <v>2638</v>
      </c>
      <c r="B564" s="77" t="s">
        <v>3171</v>
      </c>
      <c r="C564">
        <v>1</v>
      </c>
      <c r="D564" t="s">
        <v>2548</v>
      </c>
    </row>
    <row r="565" spans="1:4" ht="12.75">
      <c r="A565" t="s">
        <v>1710</v>
      </c>
      <c r="B565" s="77" t="s">
        <v>2630</v>
      </c>
      <c r="C565">
        <v>0.5</v>
      </c>
      <c r="D565" t="s">
        <v>2548</v>
      </c>
    </row>
    <row r="566" spans="1:4" ht="12.75">
      <c r="A566" t="s">
        <v>3089</v>
      </c>
      <c r="B566" s="77" t="s">
        <v>3090</v>
      </c>
      <c r="C566">
        <v>1</v>
      </c>
      <c r="D566" t="s">
        <v>2548</v>
      </c>
    </row>
    <row r="567" spans="1:4" ht="12.75">
      <c r="A567" t="s">
        <v>3172</v>
      </c>
      <c r="B567" s="77">
        <v>1</v>
      </c>
      <c r="C567">
        <v>1</v>
      </c>
      <c r="D567" t="s">
        <v>2548</v>
      </c>
    </row>
    <row r="568" spans="1:4" ht="12.75">
      <c r="A568" t="s">
        <v>2680</v>
      </c>
      <c r="B568" s="77" t="s">
        <v>1133</v>
      </c>
      <c r="C568">
        <v>1</v>
      </c>
      <c r="D568" t="s">
        <v>2548</v>
      </c>
    </row>
    <row r="569" spans="1:4" ht="12.75">
      <c r="A569" t="s">
        <v>3173</v>
      </c>
      <c r="B569" s="77" t="s">
        <v>3038</v>
      </c>
      <c r="C569">
        <v>9</v>
      </c>
      <c r="D569" t="s">
        <v>2580</v>
      </c>
    </row>
    <row r="570" spans="1:4" ht="12.75">
      <c r="A570" t="s">
        <v>2633</v>
      </c>
      <c r="B570" s="77" t="s">
        <v>2634</v>
      </c>
      <c r="C570">
        <v>2</v>
      </c>
      <c r="D570" t="s">
        <v>2548</v>
      </c>
    </row>
    <row r="571" spans="1:4" ht="12.75">
      <c r="A571" t="s">
        <v>2635</v>
      </c>
      <c r="B571" s="77" t="s">
        <v>1133</v>
      </c>
      <c r="C571">
        <v>1.5</v>
      </c>
      <c r="D571" t="s">
        <v>2548</v>
      </c>
    </row>
    <row r="572" spans="1:4" ht="12.75">
      <c r="A572" t="s">
        <v>183</v>
      </c>
      <c r="C572">
        <v>0</v>
      </c>
      <c r="D572" t="s">
        <v>2575</v>
      </c>
    </row>
    <row r="573" spans="1:4" ht="12.75">
      <c r="A573" t="s">
        <v>615</v>
      </c>
      <c r="B573" s="77" t="s">
        <v>2565</v>
      </c>
      <c r="C573">
        <v>0.5</v>
      </c>
      <c r="D573" t="s">
        <v>586</v>
      </c>
    </row>
    <row r="574" spans="1:4" ht="12.75">
      <c r="A574" t="s">
        <v>892</v>
      </c>
      <c r="B574" s="77" t="s">
        <v>2620</v>
      </c>
      <c r="C574">
        <v>2</v>
      </c>
      <c r="D574" t="s">
        <v>2548</v>
      </c>
    </row>
    <row r="575" spans="1:4" ht="12.75">
      <c r="A575" t="s">
        <v>3174</v>
      </c>
      <c r="B575" s="77" t="s">
        <v>3175</v>
      </c>
      <c r="C575">
        <v>3</v>
      </c>
      <c r="D575" t="s">
        <v>2548</v>
      </c>
    </row>
    <row r="576" spans="1:4" ht="12.75">
      <c r="A576" t="s">
        <v>3176</v>
      </c>
      <c r="B576" s="77" t="s">
        <v>2620</v>
      </c>
      <c r="C576">
        <v>2</v>
      </c>
      <c r="D576" t="s">
        <v>2548</v>
      </c>
    </row>
    <row r="577" spans="1:4" ht="12.75">
      <c r="A577" t="s">
        <v>3177</v>
      </c>
      <c r="B577" s="77" t="s">
        <v>3153</v>
      </c>
      <c r="C577">
        <v>3</v>
      </c>
      <c r="D577" t="s">
        <v>2548</v>
      </c>
    </row>
    <row r="578" spans="1:4" ht="12.75">
      <c r="A578" t="s">
        <v>893</v>
      </c>
      <c r="B578" s="77" t="s">
        <v>2769</v>
      </c>
      <c r="C578">
        <v>2</v>
      </c>
      <c r="D578" t="s">
        <v>2548</v>
      </c>
    </row>
    <row r="579" spans="1:4" ht="12.75">
      <c r="A579" t="s">
        <v>1598</v>
      </c>
      <c r="B579" s="77" t="s">
        <v>2067</v>
      </c>
      <c r="C579">
        <v>1</v>
      </c>
      <c r="D579" t="s">
        <v>824</v>
      </c>
    </row>
    <row r="580" spans="1:4" ht="12.75">
      <c r="A580" t="s">
        <v>894</v>
      </c>
      <c r="B580" s="77" t="s">
        <v>3182</v>
      </c>
      <c r="C580">
        <v>2</v>
      </c>
      <c r="D580" t="s">
        <v>2033</v>
      </c>
    </row>
    <row r="581" spans="1:4" ht="12.75">
      <c r="A581" t="s">
        <v>3178</v>
      </c>
      <c r="B581" s="77" t="s">
        <v>3179</v>
      </c>
      <c r="C581">
        <v>2</v>
      </c>
      <c r="D581" t="s">
        <v>820</v>
      </c>
    </row>
    <row r="582" spans="1:4" ht="12.75">
      <c r="A582" t="s">
        <v>3180</v>
      </c>
      <c r="B582" s="77" t="s">
        <v>3179</v>
      </c>
      <c r="C582">
        <v>1.5</v>
      </c>
      <c r="D582" t="s">
        <v>820</v>
      </c>
    </row>
    <row r="583" spans="1:4" ht="12.75">
      <c r="A583" t="s">
        <v>3181</v>
      </c>
      <c r="B583" s="77" t="s">
        <v>3182</v>
      </c>
      <c r="C583">
        <v>1</v>
      </c>
      <c r="D583" t="s">
        <v>2033</v>
      </c>
    </row>
    <row r="584" spans="1:4" ht="12.75">
      <c r="A584" t="s">
        <v>895</v>
      </c>
      <c r="B584" s="77" t="s">
        <v>1711</v>
      </c>
      <c r="C584">
        <v>2</v>
      </c>
      <c r="D584" t="s">
        <v>2033</v>
      </c>
    </row>
    <row r="585" spans="1:4" ht="12.75">
      <c r="A585" t="s">
        <v>896</v>
      </c>
      <c r="B585" s="77" t="s">
        <v>991</v>
      </c>
      <c r="C585">
        <v>8</v>
      </c>
      <c r="D585" t="s">
        <v>2033</v>
      </c>
    </row>
    <row r="586" spans="1:4" ht="12.75">
      <c r="A586" t="s">
        <v>897</v>
      </c>
      <c r="B586" s="77" t="s">
        <v>991</v>
      </c>
      <c r="C586">
        <v>2</v>
      </c>
      <c r="D586" t="s">
        <v>2033</v>
      </c>
    </row>
    <row r="587" spans="1:4" ht="12.75">
      <c r="A587" t="s">
        <v>3056</v>
      </c>
      <c r="B587" s="77" t="s">
        <v>3153</v>
      </c>
      <c r="C587">
        <v>1.5</v>
      </c>
      <c r="D587" t="s">
        <v>3063</v>
      </c>
    </row>
    <row r="588" spans="1:4" ht="12.75">
      <c r="A588" t="s">
        <v>898</v>
      </c>
      <c r="B588" s="77" t="s">
        <v>1133</v>
      </c>
      <c r="C588">
        <v>3</v>
      </c>
      <c r="D588" t="s">
        <v>2039</v>
      </c>
    </row>
    <row r="589" spans="1:4" ht="12.75">
      <c r="A589" t="s">
        <v>3057</v>
      </c>
      <c r="B589" s="77" t="s">
        <v>3153</v>
      </c>
      <c r="C589">
        <v>2</v>
      </c>
      <c r="D589" t="s">
        <v>3063</v>
      </c>
    </row>
    <row r="590" spans="1:4" ht="12.75">
      <c r="A590" t="s">
        <v>2092</v>
      </c>
      <c r="B590" s="77" t="s">
        <v>1133</v>
      </c>
      <c r="C590">
        <v>2</v>
      </c>
      <c r="D590" t="s">
        <v>2039</v>
      </c>
    </row>
    <row r="591" spans="1:4" ht="12.75">
      <c r="A591" t="s">
        <v>2094</v>
      </c>
      <c r="B591" s="77" t="s">
        <v>1133</v>
      </c>
      <c r="C591">
        <v>1.5</v>
      </c>
      <c r="D591" t="s">
        <v>2039</v>
      </c>
    </row>
    <row r="592" spans="1:4" ht="12.75">
      <c r="A592" t="s">
        <v>2093</v>
      </c>
      <c r="B592" s="77" t="s">
        <v>1133</v>
      </c>
      <c r="C592">
        <v>2.5</v>
      </c>
      <c r="D592" t="s">
        <v>2039</v>
      </c>
    </row>
    <row r="593" spans="1:4" ht="12.75">
      <c r="A593" t="s">
        <v>3058</v>
      </c>
      <c r="B593" s="77" t="s">
        <v>3153</v>
      </c>
      <c r="C593">
        <v>2</v>
      </c>
      <c r="D593" t="s">
        <v>3063</v>
      </c>
    </row>
    <row r="594" spans="1:4" ht="12.75">
      <c r="A594" t="s">
        <v>3183</v>
      </c>
      <c r="B594" s="77" t="s">
        <v>3184</v>
      </c>
      <c r="C594">
        <v>5</v>
      </c>
      <c r="D594" t="s">
        <v>2576</v>
      </c>
    </row>
    <row r="595" spans="1:4" ht="12.75">
      <c r="A595" t="s">
        <v>3185</v>
      </c>
      <c r="B595" s="77" t="s">
        <v>3031</v>
      </c>
      <c r="C595">
        <v>2.5</v>
      </c>
      <c r="D595" t="s">
        <v>2576</v>
      </c>
    </row>
    <row r="596" spans="1:4" ht="12.75">
      <c r="A596" t="s">
        <v>3186</v>
      </c>
      <c r="B596" s="77" t="s">
        <v>3031</v>
      </c>
      <c r="C596">
        <v>2</v>
      </c>
      <c r="D596" t="s">
        <v>2576</v>
      </c>
    </row>
    <row r="597" spans="1:4" ht="12.75">
      <c r="A597" t="s">
        <v>3187</v>
      </c>
      <c r="B597" s="77" t="s">
        <v>3188</v>
      </c>
      <c r="C597">
        <v>1</v>
      </c>
      <c r="D597" t="s">
        <v>2576</v>
      </c>
    </row>
    <row r="598" spans="1:4" ht="12.75">
      <c r="A598" t="s">
        <v>1148</v>
      </c>
      <c r="B598" s="77" t="s">
        <v>1149</v>
      </c>
      <c r="C598">
        <v>0.5</v>
      </c>
      <c r="D598" t="s">
        <v>2039</v>
      </c>
    </row>
    <row r="599" spans="1:4" ht="12.75">
      <c r="A599" t="s">
        <v>2097</v>
      </c>
      <c r="B599" s="77" t="s">
        <v>2096</v>
      </c>
      <c r="C599">
        <v>1</v>
      </c>
      <c r="D599" t="s">
        <v>2039</v>
      </c>
    </row>
    <row r="600" spans="1:4" ht="12.75">
      <c r="A600" t="s">
        <v>3189</v>
      </c>
      <c r="B600" s="77">
        <v>1</v>
      </c>
      <c r="C600">
        <v>0.5</v>
      </c>
      <c r="D600" t="s">
        <v>824</v>
      </c>
    </row>
    <row r="601" spans="1:4" ht="12.75">
      <c r="A601" t="s">
        <v>3190</v>
      </c>
      <c r="C601">
        <v>0</v>
      </c>
      <c r="D601" t="s">
        <v>820</v>
      </c>
    </row>
    <row r="602" spans="1:4" ht="12.75">
      <c r="A602" t="s">
        <v>1724</v>
      </c>
      <c r="C602">
        <v>0</v>
      </c>
      <c r="D602" t="s">
        <v>2582</v>
      </c>
    </row>
    <row r="603" spans="1:4" ht="12.75">
      <c r="A603" t="s">
        <v>184</v>
      </c>
      <c r="C603">
        <v>0</v>
      </c>
      <c r="D603" t="s">
        <v>2575</v>
      </c>
    </row>
    <row r="604" spans="1:4" ht="12.75">
      <c r="A604" t="s">
        <v>185</v>
      </c>
      <c r="B604" s="77" t="s">
        <v>2620</v>
      </c>
      <c r="C604">
        <v>1.5</v>
      </c>
      <c r="D604" t="s">
        <v>2575</v>
      </c>
    </row>
    <row r="605" spans="1:4" ht="12.75">
      <c r="A605" t="s">
        <v>186</v>
      </c>
      <c r="B605" s="77" t="s">
        <v>2620</v>
      </c>
      <c r="C605">
        <v>0.5</v>
      </c>
      <c r="D605" t="s">
        <v>2575</v>
      </c>
    </row>
    <row r="606" spans="1:4" ht="12.75">
      <c r="A606" t="s">
        <v>1574</v>
      </c>
      <c r="B606" s="77" t="s">
        <v>2603</v>
      </c>
      <c r="C606">
        <v>2</v>
      </c>
      <c r="D606" t="s">
        <v>2586</v>
      </c>
    </row>
    <row r="607" spans="1:4" ht="12.75">
      <c r="A607" t="s">
        <v>3191</v>
      </c>
      <c r="B607" s="77" t="s">
        <v>2603</v>
      </c>
      <c r="C607">
        <v>1.5</v>
      </c>
      <c r="D607" t="s">
        <v>2586</v>
      </c>
    </row>
    <row r="608" spans="1:4" ht="12.75">
      <c r="A608" t="s">
        <v>1067</v>
      </c>
      <c r="B608" s="77" t="s">
        <v>1065</v>
      </c>
      <c r="C608">
        <v>0.5</v>
      </c>
      <c r="D608" t="s">
        <v>1055</v>
      </c>
    </row>
    <row r="609" spans="1:4" ht="12.75">
      <c r="A609" t="s">
        <v>1066</v>
      </c>
      <c r="B609" s="77" t="s">
        <v>1065</v>
      </c>
      <c r="C609">
        <v>1.5</v>
      </c>
      <c r="D609" t="s">
        <v>1055</v>
      </c>
    </row>
    <row r="610" spans="1:4" ht="12.75">
      <c r="A610" t="s">
        <v>1064</v>
      </c>
      <c r="B610" s="77" t="s">
        <v>1065</v>
      </c>
      <c r="C610">
        <v>2</v>
      </c>
      <c r="D610" t="s">
        <v>1055</v>
      </c>
    </row>
    <row r="611" spans="1:4" ht="12.75">
      <c r="A611" t="s">
        <v>1608</v>
      </c>
      <c r="B611" s="77" t="s">
        <v>1065</v>
      </c>
      <c r="C611">
        <v>2</v>
      </c>
      <c r="D611" t="s">
        <v>1055</v>
      </c>
    </row>
    <row r="612" spans="1:4" ht="12.75">
      <c r="A612" t="s">
        <v>682</v>
      </c>
      <c r="B612" s="77" t="s">
        <v>1065</v>
      </c>
      <c r="C612">
        <v>1</v>
      </c>
      <c r="D612" t="s">
        <v>1055</v>
      </c>
    </row>
    <row r="613" spans="1:4" ht="12.75">
      <c r="A613" t="s">
        <v>683</v>
      </c>
      <c r="B613" s="77" t="s">
        <v>1065</v>
      </c>
      <c r="C613">
        <v>1.5</v>
      </c>
      <c r="D613" t="s">
        <v>1055</v>
      </c>
    </row>
    <row r="614" spans="1:4" ht="12.75">
      <c r="A614" t="s">
        <v>1575</v>
      </c>
      <c r="B614" s="77" t="s">
        <v>2603</v>
      </c>
      <c r="C614">
        <v>3</v>
      </c>
      <c r="D614" t="s">
        <v>2586</v>
      </c>
    </row>
    <row r="615" spans="1:4" ht="12.75">
      <c r="A615" t="s">
        <v>3192</v>
      </c>
      <c r="B615" s="77" t="s">
        <v>3193</v>
      </c>
      <c r="C615">
        <v>2</v>
      </c>
      <c r="D615" t="s">
        <v>2576</v>
      </c>
    </row>
    <row r="616" spans="1:4" ht="12.75">
      <c r="A616" t="s">
        <v>2098</v>
      </c>
      <c r="B616" s="77" t="s">
        <v>2795</v>
      </c>
      <c r="C616">
        <v>4</v>
      </c>
      <c r="D616" t="s">
        <v>2580</v>
      </c>
    </row>
    <row r="617" spans="1:4" ht="12.75">
      <c r="A617" t="s">
        <v>3194</v>
      </c>
      <c r="B617" s="77" t="s">
        <v>3195</v>
      </c>
      <c r="C617">
        <v>7.5</v>
      </c>
      <c r="D617" t="s">
        <v>2580</v>
      </c>
    </row>
    <row r="618" spans="1:4" ht="12.75">
      <c r="A618" t="s">
        <v>1725</v>
      </c>
      <c r="C618">
        <v>0</v>
      </c>
      <c r="D618" t="s">
        <v>2582</v>
      </c>
    </row>
    <row r="619" spans="1:4" ht="12.75">
      <c r="A619" t="s">
        <v>187</v>
      </c>
      <c r="B619" s="77" t="s">
        <v>188</v>
      </c>
      <c r="C619">
        <v>1</v>
      </c>
      <c r="D619" t="s">
        <v>2575</v>
      </c>
    </row>
    <row r="620" spans="1:4" ht="12.75">
      <c r="A620" t="s">
        <v>3196</v>
      </c>
      <c r="C620">
        <v>0</v>
      </c>
      <c r="D620" t="s">
        <v>2575</v>
      </c>
    </row>
    <row r="621" spans="1:4" ht="12.75">
      <c r="A621" t="s">
        <v>605</v>
      </c>
      <c r="B621" s="77" t="s">
        <v>840</v>
      </c>
      <c r="C621">
        <v>1.5</v>
      </c>
      <c r="D621" t="s">
        <v>586</v>
      </c>
    </row>
    <row r="622" spans="1:4" ht="12.75">
      <c r="A622" t="s">
        <v>607</v>
      </c>
      <c r="B622" s="77" t="s">
        <v>840</v>
      </c>
      <c r="C622">
        <v>1.5</v>
      </c>
      <c r="D622" t="s">
        <v>586</v>
      </c>
    </row>
    <row r="623" spans="1:4" ht="12.75">
      <c r="A623" t="s">
        <v>606</v>
      </c>
      <c r="B623" s="77" t="s">
        <v>840</v>
      </c>
      <c r="C623">
        <v>2</v>
      </c>
      <c r="D623" t="s">
        <v>586</v>
      </c>
    </row>
    <row r="624" spans="1:4" ht="12.75">
      <c r="A624" t="s">
        <v>1606</v>
      </c>
      <c r="B624" s="77" t="s">
        <v>1088</v>
      </c>
      <c r="C624">
        <v>1.5</v>
      </c>
      <c r="D624" t="s">
        <v>820</v>
      </c>
    </row>
    <row r="625" spans="1:4" ht="12.75">
      <c r="A625" t="s">
        <v>3197</v>
      </c>
      <c r="B625" s="77" t="s">
        <v>608</v>
      </c>
      <c r="C625">
        <v>1.5</v>
      </c>
      <c r="D625" t="s">
        <v>586</v>
      </c>
    </row>
    <row r="626" spans="1:4" ht="12.75">
      <c r="A626" t="s">
        <v>190</v>
      </c>
      <c r="B626" s="77" t="s">
        <v>189</v>
      </c>
      <c r="C626">
        <v>1</v>
      </c>
      <c r="D626" t="s">
        <v>2575</v>
      </c>
    </row>
    <row r="627" spans="1:4" ht="12.75">
      <c r="A627" t="s">
        <v>3198</v>
      </c>
      <c r="B627" s="77" t="s">
        <v>191</v>
      </c>
      <c r="C627">
        <v>2</v>
      </c>
      <c r="D627" t="s">
        <v>2575</v>
      </c>
    </row>
    <row r="628" spans="1:4" ht="12.75">
      <c r="A628" t="s">
        <v>3199</v>
      </c>
      <c r="B628" s="77" t="s">
        <v>1599</v>
      </c>
      <c r="C628">
        <v>2.5</v>
      </c>
      <c r="D628" t="s">
        <v>824</v>
      </c>
    </row>
    <row r="629" spans="1:4" ht="12.75">
      <c r="A629" t="s">
        <v>3059</v>
      </c>
      <c r="B629" s="77" t="s">
        <v>2565</v>
      </c>
      <c r="C629">
        <v>0.5</v>
      </c>
      <c r="D629" t="s">
        <v>3063</v>
      </c>
    </row>
    <row r="630" spans="1:4" ht="12.75">
      <c r="A630" t="s">
        <v>3091</v>
      </c>
      <c r="B630" s="77" t="s">
        <v>2565</v>
      </c>
      <c r="C630">
        <v>0.5</v>
      </c>
      <c r="D630" t="s">
        <v>1815</v>
      </c>
    </row>
    <row r="631" spans="1:4" ht="12.75">
      <c r="A631" t="s">
        <v>2099</v>
      </c>
      <c r="B631" s="77" t="s">
        <v>2620</v>
      </c>
      <c r="C631">
        <v>3</v>
      </c>
      <c r="D631" t="s">
        <v>2048</v>
      </c>
    </row>
    <row r="632" spans="1:4" ht="12.75">
      <c r="A632" t="s">
        <v>2100</v>
      </c>
      <c r="B632" s="77" t="s">
        <v>1609</v>
      </c>
      <c r="C632">
        <v>4</v>
      </c>
      <c r="D632" t="s">
        <v>2576</v>
      </c>
    </row>
    <row r="633" spans="1:4" ht="12.75">
      <c r="A633" t="s">
        <v>2100</v>
      </c>
      <c r="B633" s="77" t="s">
        <v>1610</v>
      </c>
      <c r="C633">
        <v>2</v>
      </c>
      <c r="D633" t="s">
        <v>2576</v>
      </c>
    </row>
    <row r="634" spans="1:4" ht="12.75">
      <c r="A634" t="s">
        <v>2100</v>
      </c>
      <c r="B634" s="77" t="s">
        <v>1001</v>
      </c>
      <c r="C634">
        <v>4</v>
      </c>
      <c r="D634" t="s">
        <v>2576</v>
      </c>
    </row>
    <row r="635" spans="1:4" ht="12.75">
      <c r="A635" t="s">
        <v>2100</v>
      </c>
      <c r="B635" s="77" t="s">
        <v>1002</v>
      </c>
      <c r="C635">
        <v>2.5</v>
      </c>
      <c r="D635" t="s">
        <v>2576</v>
      </c>
    </row>
    <row r="636" spans="1:4" ht="12.75">
      <c r="A636" t="s">
        <v>417</v>
      </c>
      <c r="B636" s="77" t="s">
        <v>1159</v>
      </c>
      <c r="C636">
        <v>2</v>
      </c>
      <c r="D636" t="s">
        <v>2039</v>
      </c>
    </row>
    <row r="637" spans="1:4" ht="12.75">
      <c r="A637" t="s">
        <v>2979</v>
      </c>
      <c r="B637" s="77" t="s">
        <v>1163</v>
      </c>
      <c r="C637">
        <v>7</v>
      </c>
      <c r="D637" t="s">
        <v>996</v>
      </c>
    </row>
    <row r="638" spans="1:4" ht="12.75">
      <c r="A638" t="s">
        <v>2980</v>
      </c>
      <c r="B638" s="77" t="s">
        <v>1163</v>
      </c>
      <c r="C638">
        <v>3</v>
      </c>
      <c r="D638" t="s">
        <v>996</v>
      </c>
    </row>
    <row r="639" spans="1:4" ht="12.75">
      <c r="A639" t="s">
        <v>2981</v>
      </c>
      <c r="B639" s="77" t="s">
        <v>1163</v>
      </c>
      <c r="C639">
        <v>1</v>
      </c>
      <c r="D639" t="s">
        <v>996</v>
      </c>
    </row>
    <row r="640" spans="1:4" ht="12.75">
      <c r="A640" t="s">
        <v>1003</v>
      </c>
      <c r="C640">
        <v>0</v>
      </c>
      <c r="D640" t="s">
        <v>2575</v>
      </c>
    </row>
    <row r="641" spans="1:4" ht="12.75">
      <c r="A641" t="s">
        <v>1004</v>
      </c>
      <c r="B641" s="77" t="s">
        <v>1814</v>
      </c>
      <c r="C641">
        <v>1.5</v>
      </c>
      <c r="D641" t="s">
        <v>820</v>
      </c>
    </row>
    <row r="642" spans="1:4" ht="12.75">
      <c r="A642" t="s">
        <v>1709</v>
      </c>
      <c r="B642" s="77" t="s">
        <v>1814</v>
      </c>
      <c r="C642">
        <v>0.5</v>
      </c>
      <c r="D642" t="s">
        <v>820</v>
      </c>
    </row>
    <row r="643" spans="1:4" ht="12.75">
      <c r="A643" t="s">
        <v>3060</v>
      </c>
      <c r="B643" s="77" t="s">
        <v>1069</v>
      </c>
      <c r="C643">
        <v>2.5</v>
      </c>
      <c r="D643" t="s">
        <v>3063</v>
      </c>
    </row>
    <row r="644" spans="1:4" ht="12.75">
      <c r="A644" t="s">
        <v>3061</v>
      </c>
      <c r="B644" s="77" t="s">
        <v>1069</v>
      </c>
      <c r="C644">
        <v>2</v>
      </c>
      <c r="D644" t="s">
        <v>3063</v>
      </c>
    </row>
    <row r="645" spans="1:4" ht="12.75">
      <c r="A645" t="s">
        <v>1932</v>
      </c>
      <c r="B645" s="77" t="s">
        <v>1071</v>
      </c>
      <c r="C645">
        <v>0.5</v>
      </c>
      <c r="D645" t="s">
        <v>1055</v>
      </c>
    </row>
    <row r="646" spans="1:4" ht="12.75">
      <c r="A646" t="s">
        <v>1933</v>
      </c>
      <c r="B646" s="77" t="s">
        <v>1071</v>
      </c>
      <c r="C646">
        <v>2</v>
      </c>
      <c r="D646" t="s">
        <v>1055</v>
      </c>
    </row>
    <row r="647" spans="1:4" ht="12.75">
      <c r="A647" t="s">
        <v>1934</v>
      </c>
      <c r="B647" s="77" t="s">
        <v>1071</v>
      </c>
      <c r="C647">
        <v>3</v>
      </c>
      <c r="D647" t="s">
        <v>1055</v>
      </c>
    </row>
    <row r="648" spans="1:4" ht="12.75">
      <c r="A648" t="s">
        <v>1542</v>
      </c>
      <c r="B648" s="77" t="s">
        <v>1071</v>
      </c>
      <c r="C648">
        <v>1.5</v>
      </c>
      <c r="D648" t="s">
        <v>1055</v>
      </c>
    </row>
    <row r="649" spans="1:4" ht="12.75">
      <c r="A649" t="s">
        <v>684</v>
      </c>
      <c r="B649" s="77" t="s">
        <v>3147</v>
      </c>
      <c r="C649">
        <v>1</v>
      </c>
      <c r="D649" t="s">
        <v>1055</v>
      </c>
    </row>
    <row r="650" spans="1:4" ht="12.75">
      <c r="A650" t="s">
        <v>685</v>
      </c>
      <c r="B650" s="77" t="s">
        <v>3147</v>
      </c>
      <c r="C650">
        <v>2</v>
      </c>
      <c r="D650" t="s">
        <v>1055</v>
      </c>
    </row>
    <row r="651" spans="1:4" ht="12.75">
      <c r="A651" t="s">
        <v>3983</v>
      </c>
      <c r="B651" s="77" t="s">
        <v>1032</v>
      </c>
      <c r="C651">
        <v>1</v>
      </c>
      <c r="D651" t="s">
        <v>824</v>
      </c>
    </row>
    <row r="652" spans="1:4" ht="12.75">
      <c r="A652" t="s">
        <v>3062</v>
      </c>
      <c r="B652" s="77" t="s">
        <v>2088</v>
      </c>
      <c r="C652">
        <v>0.5</v>
      </c>
      <c r="D652" t="s">
        <v>3063</v>
      </c>
    </row>
    <row r="653" spans="1:4" ht="12.75">
      <c r="A653" t="s">
        <v>1726</v>
      </c>
      <c r="C653">
        <v>0</v>
      </c>
      <c r="D653" t="s">
        <v>2582</v>
      </c>
    </row>
    <row r="654" spans="1:4" ht="12.75">
      <c r="A654" t="s">
        <v>1005</v>
      </c>
      <c r="B654" s="77" t="s">
        <v>1006</v>
      </c>
      <c r="C654">
        <v>2</v>
      </c>
      <c r="D654" t="s">
        <v>2033</v>
      </c>
    </row>
    <row r="655" spans="1:4" ht="12.75">
      <c r="A655" t="s">
        <v>706</v>
      </c>
      <c r="B655" s="77" t="s">
        <v>2610</v>
      </c>
      <c r="C655">
        <v>1</v>
      </c>
      <c r="D655" t="s">
        <v>1055</v>
      </c>
    </row>
    <row r="656" spans="1:4" ht="12.75">
      <c r="A656" t="s">
        <v>686</v>
      </c>
      <c r="B656" s="77" t="s">
        <v>687</v>
      </c>
      <c r="C656">
        <v>1</v>
      </c>
      <c r="D656" t="s">
        <v>1055</v>
      </c>
    </row>
    <row r="657" spans="1:4" ht="12.75">
      <c r="A657" t="s">
        <v>708</v>
      </c>
      <c r="B657" s="77" t="s">
        <v>1000</v>
      </c>
      <c r="C657">
        <v>0.5</v>
      </c>
      <c r="D657" t="s">
        <v>1055</v>
      </c>
    </row>
    <row r="658" spans="1:4" ht="12.75">
      <c r="A658" t="s">
        <v>710</v>
      </c>
      <c r="B658" s="77" t="s">
        <v>1000</v>
      </c>
      <c r="C658">
        <v>1</v>
      </c>
      <c r="D658" t="s">
        <v>1055</v>
      </c>
    </row>
    <row r="659" spans="1:4" ht="12.75">
      <c r="A659" t="s">
        <v>709</v>
      </c>
      <c r="B659" s="77" t="s">
        <v>1000</v>
      </c>
      <c r="C659">
        <v>1.5</v>
      </c>
      <c r="D659" t="s">
        <v>1055</v>
      </c>
    </row>
    <row r="660" spans="1:4" ht="12.75">
      <c r="A660" t="s">
        <v>3011</v>
      </c>
      <c r="B660" s="77" t="s">
        <v>1053</v>
      </c>
      <c r="C660">
        <v>2</v>
      </c>
      <c r="D660" t="s">
        <v>1055</v>
      </c>
    </row>
    <row r="661" spans="1:4" ht="12.75">
      <c r="A661" t="s">
        <v>712</v>
      </c>
      <c r="B661" s="77" t="s">
        <v>2565</v>
      </c>
      <c r="C661">
        <v>0.5</v>
      </c>
      <c r="D661" t="s">
        <v>1055</v>
      </c>
    </row>
    <row r="662" spans="1:4" ht="12.75">
      <c r="A662" t="s">
        <v>711</v>
      </c>
      <c r="B662" s="77" t="s">
        <v>2565</v>
      </c>
      <c r="C662">
        <v>2</v>
      </c>
      <c r="D662" t="s">
        <v>1055</v>
      </c>
    </row>
    <row r="663" spans="1:4" ht="12.75">
      <c r="A663" t="s">
        <v>691</v>
      </c>
      <c r="B663" s="77" t="s">
        <v>3153</v>
      </c>
      <c r="C663">
        <v>3</v>
      </c>
      <c r="D663" t="s">
        <v>1055</v>
      </c>
    </row>
    <row r="664" spans="1:4" ht="12.75">
      <c r="A664" t="s">
        <v>689</v>
      </c>
      <c r="B664" s="77" t="s">
        <v>3153</v>
      </c>
      <c r="C664">
        <v>2.5</v>
      </c>
      <c r="D664" t="s">
        <v>1055</v>
      </c>
    </row>
    <row r="665" spans="1:4" ht="12.75">
      <c r="A665" t="s">
        <v>1007</v>
      </c>
      <c r="B665" s="77" t="s">
        <v>714</v>
      </c>
      <c r="C665">
        <v>2</v>
      </c>
      <c r="D665" t="s">
        <v>1055</v>
      </c>
    </row>
    <row r="666" spans="1:4" ht="12.75">
      <c r="A666" t="s">
        <v>1007</v>
      </c>
      <c r="B666" s="77" t="s">
        <v>3092</v>
      </c>
      <c r="C666">
        <v>3</v>
      </c>
      <c r="D666" t="s">
        <v>1055</v>
      </c>
    </row>
    <row r="667" spans="1:4" ht="12.75">
      <c r="A667" t="s">
        <v>1007</v>
      </c>
      <c r="B667" s="77" t="s">
        <v>3008</v>
      </c>
      <c r="C667">
        <v>4</v>
      </c>
      <c r="D667" t="s">
        <v>1055</v>
      </c>
    </row>
    <row r="668" spans="1:4" ht="12.75">
      <c r="A668" t="s">
        <v>690</v>
      </c>
      <c r="B668" s="77" t="s">
        <v>3153</v>
      </c>
      <c r="C668">
        <v>3</v>
      </c>
      <c r="D668" t="s">
        <v>1055</v>
      </c>
    </row>
    <row r="669" spans="1:4" ht="12.75">
      <c r="A669" t="s">
        <v>693</v>
      </c>
      <c r="B669" s="77" t="s">
        <v>3153</v>
      </c>
      <c r="C669">
        <v>2.5</v>
      </c>
      <c r="D669" t="s">
        <v>1055</v>
      </c>
    </row>
    <row r="670" spans="1:4" ht="12.75">
      <c r="A670" t="s">
        <v>694</v>
      </c>
      <c r="B670" s="77" t="s">
        <v>3153</v>
      </c>
      <c r="C670">
        <v>1.5</v>
      </c>
      <c r="D670" t="s">
        <v>1055</v>
      </c>
    </row>
    <row r="671" spans="1:4" ht="12.75">
      <c r="A671" t="s">
        <v>2972</v>
      </c>
      <c r="B671" s="77" t="s">
        <v>2974</v>
      </c>
      <c r="C671">
        <v>2</v>
      </c>
      <c r="D671" t="s">
        <v>1055</v>
      </c>
    </row>
    <row r="672" spans="1:4" ht="12.75">
      <c r="A672" t="s">
        <v>2972</v>
      </c>
      <c r="B672" s="77" t="s">
        <v>2973</v>
      </c>
      <c r="C672">
        <v>4.5</v>
      </c>
      <c r="D672" t="s">
        <v>1055</v>
      </c>
    </row>
    <row r="673" spans="1:4" ht="12.75">
      <c r="A673" t="s">
        <v>3009</v>
      </c>
      <c r="B673" s="77" t="s">
        <v>3153</v>
      </c>
      <c r="C673">
        <v>1.5</v>
      </c>
      <c r="D673" t="s">
        <v>1055</v>
      </c>
    </row>
    <row r="674" spans="1:4" ht="12.75">
      <c r="A674" t="s">
        <v>3010</v>
      </c>
      <c r="B674" s="77" t="s">
        <v>3153</v>
      </c>
      <c r="C674">
        <v>4</v>
      </c>
      <c r="D674" t="s">
        <v>1055</v>
      </c>
    </row>
    <row r="675" spans="1:4" ht="12.75">
      <c r="A675" t="s">
        <v>707</v>
      </c>
      <c r="B675" s="77" t="s">
        <v>3153</v>
      </c>
      <c r="C675">
        <v>2</v>
      </c>
      <c r="D675" t="s">
        <v>1055</v>
      </c>
    </row>
    <row r="676" spans="1:4" ht="12.75">
      <c r="A676" t="s">
        <v>713</v>
      </c>
      <c r="B676" s="77" t="s">
        <v>3153</v>
      </c>
      <c r="C676">
        <v>1</v>
      </c>
      <c r="D676" t="s">
        <v>1055</v>
      </c>
    </row>
    <row r="677" spans="1:4" ht="12.75">
      <c r="A677" t="s">
        <v>695</v>
      </c>
      <c r="B677" s="77" t="s">
        <v>3153</v>
      </c>
      <c r="C677">
        <v>2.5</v>
      </c>
      <c r="D677" t="s">
        <v>1055</v>
      </c>
    </row>
    <row r="678" spans="1:4" ht="12.75">
      <c r="A678" t="s">
        <v>696</v>
      </c>
      <c r="B678" s="77" t="s">
        <v>3153</v>
      </c>
      <c r="C678">
        <v>2</v>
      </c>
      <c r="D678" t="s">
        <v>1055</v>
      </c>
    </row>
    <row r="679" spans="1:4" ht="12.75">
      <c r="A679" t="s">
        <v>703</v>
      </c>
      <c r="B679" s="77">
        <v>1</v>
      </c>
      <c r="C679">
        <v>1.5</v>
      </c>
      <c r="D679" t="s">
        <v>1055</v>
      </c>
    </row>
    <row r="680" spans="1:4" ht="12.75">
      <c r="A680" t="s">
        <v>702</v>
      </c>
      <c r="B680" s="77">
        <v>1</v>
      </c>
      <c r="C680">
        <v>0.5</v>
      </c>
      <c r="D680" t="s">
        <v>1055</v>
      </c>
    </row>
    <row r="681" spans="1:4" ht="12.75">
      <c r="A681" t="s">
        <v>692</v>
      </c>
      <c r="B681" s="77" t="s">
        <v>3153</v>
      </c>
      <c r="C681">
        <v>3</v>
      </c>
      <c r="D681" t="s">
        <v>1055</v>
      </c>
    </row>
    <row r="682" spans="1:4" ht="12.75">
      <c r="A682" t="s">
        <v>697</v>
      </c>
      <c r="B682" s="77" t="s">
        <v>3153</v>
      </c>
      <c r="C682">
        <v>2</v>
      </c>
      <c r="D682" t="s">
        <v>1055</v>
      </c>
    </row>
    <row r="683" spans="1:4" ht="12.75">
      <c r="A683" t="s">
        <v>1543</v>
      </c>
      <c r="B683" s="77" t="s">
        <v>2565</v>
      </c>
      <c r="C683">
        <v>1.5</v>
      </c>
      <c r="D683" t="s">
        <v>1055</v>
      </c>
    </row>
    <row r="684" spans="1:4" ht="12.75">
      <c r="A684" t="s">
        <v>1712</v>
      </c>
      <c r="B684" s="77" t="s">
        <v>2601</v>
      </c>
      <c r="C684">
        <v>0.5</v>
      </c>
      <c r="D684" t="s">
        <v>1055</v>
      </c>
    </row>
    <row r="685" spans="1:4" ht="12.75">
      <c r="A685" t="s">
        <v>698</v>
      </c>
      <c r="B685" s="77" t="s">
        <v>3153</v>
      </c>
      <c r="C685">
        <v>3.5</v>
      </c>
      <c r="D685" t="s">
        <v>1055</v>
      </c>
    </row>
    <row r="686" spans="1:4" ht="12.75">
      <c r="A686" t="s">
        <v>699</v>
      </c>
      <c r="B686" s="77" t="s">
        <v>3153</v>
      </c>
      <c r="C686">
        <v>3</v>
      </c>
      <c r="D686" t="s">
        <v>1055</v>
      </c>
    </row>
    <row r="687" spans="1:4" ht="12.75">
      <c r="A687" t="s">
        <v>1008</v>
      </c>
      <c r="B687" s="77" t="s">
        <v>3153</v>
      </c>
      <c r="C687">
        <v>2.5</v>
      </c>
      <c r="D687" t="s">
        <v>1055</v>
      </c>
    </row>
    <row r="688" spans="1:4" ht="12.75">
      <c r="A688" t="s">
        <v>3093</v>
      </c>
      <c r="B688" s="77" t="s">
        <v>3153</v>
      </c>
      <c r="C688">
        <v>2</v>
      </c>
      <c r="D688" t="s">
        <v>1055</v>
      </c>
    </row>
    <row r="689" spans="1:4" ht="12.75">
      <c r="A689" t="s">
        <v>700</v>
      </c>
      <c r="B689" s="77" t="s">
        <v>3153</v>
      </c>
      <c r="C689">
        <v>3</v>
      </c>
      <c r="D689" t="s">
        <v>1055</v>
      </c>
    </row>
    <row r="690" spans="1:4" ht="12.75">
      <c r="A690" t="s">
        <v>701</v>
      </c>
      <c r="B690" s="77" t="s">
        <v>3153</v>
      </c>
      <c r="C690">
        <v>2</v>
      </c>
      <c r="D690" t="s">
        <v>1055</v>
      </c>
    </row>
    <row r="691" spans="1:4" ht="12.75">
      <c r="A691" t="s">
        <v>1819</v>
      </c>
      <c r="B691" s="77" t="s">
        <v>1820</v>
      </c>
      <c r="C691">
        <v>1</v>
      </c>
      <c r="D691" t="s">
        <v>1055</v>
      </c>
    </row>
    <row r="692" spans="1:4" ht="12.75">
      <c r="A692" t="s">
        <v>1821</v>
      </c>
      <c r="B692" s="77" t="s">
        <v>3153</v>
      </c>
      <c r="C692">
        <v>3</v>
      </c>
      <c r="D692" t="s">
        <v>1055</v>
      </c>
    </row>
    <row r="693" spans="1:4" ht="12.75">
      <c r="A693" t="s">
        <v>704</v>
      </c>
      <c r="B693" s="77" t="s">
        <v>3153</v>
      </c>
      <c r="C693">
        <v>2</v>
      </c>
      <c r="D693" t="s">
        <v>1055</v>
      </c>
    </row>
    <row r="694" spans="1:4" ht="12.75">
      <c r="A694" t="s">
        <v>1822</v>
      </c>
      <c r="B694" s="77" t="s">
        <v>1032</v>
      </c>
      <c r="C694">
        <v>5</v>
      </c>
      <c r="D694" t="s">
        <v>1055</v>
      </c>
    </row>
    <row r="695" spans="1:4" ht="12.75">
      <c r="A695" t="s">
        <v>705</v>
      </c>
      <c r="B695" s="77" t="s">
        <v>3153</v>
      </c>
      <c r="C695">
        <v>2.5</v>
      </c>
      <c r="D695" t="s">
        <v>1055</v>
      </c>
    </row>
    <row r="696" spans="1:4" ht="12.75">
      <c r="A696" t="s">
        <v>1823</v>
      </c>
      <c r="B696" s="77" t="s">
        <v>3153</v>
      </c>
      <c r="C696">
        <v>3</v>
      </c>
      <c r="D696" t="s">
        <v>1055</v>
      </c>
    </row>
    <row r="697" spans="1:4" ht="12.75">
      <c r="A697" t="s">
        <v>3012</v>
      </c>
      <c r="B697" s="77" t="s">
        <v>3153</v>
      </c>
      <c r="C697">
        <v>3</v>
      </c>
      <c r="D697" t="s">
        <v>1055</v>
      </c>
    </row>
    <row r="698" spans="1:4" ht="12.75">
      <c r="A698" t="s">
        <v>1611</v>
      </c>
      <c r="B698" s="77" t="s">
        <v>1032</v>
      </c>
      <c r="C698">
        <v>1</v>
      </c>
      <c r="D698" t="s">
        <v>1055</v>
      </c>
    </row>
    <row r="699" spans="1:4" ht="12.75">
      <c r="A699" t="s">
        <v>3013</v>
      </c>
      <c r="B699" s="77" t="s">
        <v>3153</v>
      </c>
      <c r="C699">
        <v>3.5</v>
      </c>
      <c r="D699" t="s">
        <v>1055</v>
      </c>
    </row>
    <row r="700" spans="1:4" ht="12.75">
      <c r="A700" t="s">
        <v>1824</v>
      </c>
      <c r="B700" s="77" t="s">
        <v>3153</v>
      </c>
      <c r="C700">
        <v>2</v>
      </c>
      <c r="D700" t="s">
        <v>1055</v>
      </c>
    </row>
    <row r="701" spans="1:4" ht="12.75">
      <c r="A701" t="s">
        <v>2101</v>
      </c>
      <c r="B701" s="77" t="s">
        <v>1159</v>
      </c>
      <c r="C701">
        <v>3.5</v>
      </c>
      <c r="D701" t="s">
        <v>2033</v>
      </c>
    </row>
    <row r="702" spans="1:4" ht="12.75">
      <c r="A702" t="s">
        <v>1727</v>
      </c>
      <c r="C702">
        <v>0</v>
      </c>
      <c r="D702" t="s">
        <v>2582</v>
      </c>
    </row>
    <row r="703" spans="1:4" ht="12.75">
      <c r="A703" t="s">
        <v>1144</v>
      </c>
      <c r="C703">
        <v>0</v>
      </c>
      <c r="D703" t="s">
        <v>2582</v>
      </c>
    </row>
    <row r="704" spans="1:4" ht="12.75">
      <c r="A704" t="s">
        <v>1825</v>
      </c>
      <c r="C704">
        <v>0</v>
      </c>
      <c r="D704" t="s">
        <v>1815</v>
      </c>
    </row>
    <row r="705" spans="1:4" ht="12.75">
      <c r="A705" t="s">
        <v>1576</v>
      </c>
      <c r="B705" s="77" t="s">
        <v>2603</v>
      </c>
      <c r="C705">
        <v>1.5</v>
      </c>
      <c r="D705" t="s">
        <v>2586</v>
      </c>
    </row>
    <row r="706" spans="1:4" ht="12.75">
      <c r="A706" t="s">
        <v>1826</v>
      </c>
      <c r="B706" s="77" t="s">
        <v>2620</v>
      </c>
      <c r="C706">
        <v>5</v>
      </c>
      <c r="D706" t="s">
        <v>2548</v>
      </c>
    </row>
    <row r="707" spans="1:4" ht="12.75">
      <c r="A707" t="s">
        <v>1577</v>
      </c>
      <c r="B707" s="77" t="s">
        <v>2603</v>
      </c>
      <c r="C707">
        <v>1.5</v>
      </c>
      <c r="D707" t="s">
        <v>2586</v>
      </c>
    </row>
    <row r="708" spans="1:4" ht="12.75">
      <c r="A708" t="s">
        <v>1827</v>
      </c>
      <c r="B708" s="77" t="s">
        <v>1828</v>
      </c>
      <c r="C708">
        <v>2.5</v>
      </c>
      <c r="D708" t="s">
        <v>2551</v>
      </c>
    </row>
    <row r="709" spans="1:4" ht="12.75">
      <c r="A709" t="s">
        <v>1827</v>
      </c>
      <c r="B709" s="77" t="s">
        <v>2102</v>
      </c>
      <c r="C709">
        <v>1.5</v>
      </c>
      <c r="D709" t="s">
        <v>2551</v>
      </c>
    </row>
    <row r="710" spans="1:4" ht="12.75">
      <c r="A710" t="s">
        <v>2103</v>
      </c>
      <c r="C710">
        <v>0</v>
      </c>
      <c r="D710" t="s">
        <v>2551</v>
      </c>
    </row>
    <row r="711" spans="1:4" ht="12.75">
      <c r="A711" t="s">
        <v>3094</v>
      </c>
      <c r="B711" s="77" t="s">
        <v>1828</v>
      </c>
      <c r="C711">
        <v>2.5</v>
      </c>
      <c r="D711" t="s">
        <v>2551</v>
      </c>
    </row>
    <row r="712" spans="1:4" ht="12.75">
      <c r="A712" t="s">
        <v>2104</v>
      </c>
      <c r="B712" s="77" t="s">
        <v>818</v>
      </c>
      <c r="C712">
        <v>1.5</v>
      </c>
      <c r="D712" t="s">
        <v>2551</v>
      </c>
    </row>
    <row r="713" spans="1:4" ht="12.75">
      <c r="A713" t="s">
        <v>2105</v>
      </c>
      <c r="C713">
        <v>0</v>
      </c>
      <c r="D713" t="s">
        <v>2551</v>
      </c>
    </row>
    <row r="714" spans="1:4" ht="12.75">
      <c r="A714" t="s">
        <v>1728</v>
      </c>
      <c r="C714">
        <v>0</v>
      </c>
      <c r="D714" t="s">
        <v>2582</v>
      </c>
    </row>
    <row r="715" spans="1:4" ht="12.75">
      <c r="A715" t="s">
        <v>1729</v>
      </c>
      <c r="C715">
        <v>0</v>
      </c>
      <c r="D715" t="s">
        <v>2582</v>
      </c>
    </row>
    <row r="716" spans="1:4" ht="12.75">
      <c r="A716" t="s">
        <v>1644</v>
      </c>
      <c r="B716" s="77" t="s">
        <v>621</v>
      </c>
      <c r="C716">
        <v>4.5</v>
      </c>
      <c r="D716" t="s">
        <v>824</v>
      </c>
    </row>
    <row r="717" spans="1:4" ht="12.75">
      <c r="A717" s="85" t="s">
        <v>1829</v>
      </c>
      <c r="B717" s="77" t="s">
        <v>3153</v>
      </c>
      <c r="C717">
        <v>1</v>
      </c>
      <c r="D717" t="s">
        <v>1055</v>
      </c>
    </row>
    <row r="718" spans="1:4" ht="12.75">
      <c r="A718" t="s">
        <v>2106</v>
      </c>
      <c r="B718" s="77" t="s">
        <v>2107</v>
      </c>
      <c r="C718">
        <v>1.5</v>
      </c>
      <c r="D718" t="s">
        <v>2031</v>
      </c>
    </row>
    <row r="719" spans="1:4" ht="12.75">
      <c r="A719" t="s">
        <v>1578</v>
      </c>
      <c r="B719" s="77" t="s">
        <v>2620</v>
      </c>
      <c r="C719">
        <v>1.5</v>
      </c>
      <c r="D719" t="s">
        <v>2586</v>
      </c>
    </row>
    <row r="720" spans="1:4" ht="12.75">
      <c r="A720" t="s">
        <v>1830</v>
      </c>
      <c r="B720" s="77" t="s">
        <v>817</v>
      </c>
      <c r="C720">
        <v>1.5</v>
      </c>
      <c r="D720" t="s">
        <v>2563</v>
      </c>
    </row>
    <row r="721" spans="1:4" ht="12.75">
      <c r="A721" t="s">
        <v>1831</v>
      </c>
      <c r="C721">
        <v>0</v>
      </c>
      <c r="D721" t="s">
        <v>1815</v>
      </c>
    </row>
    <row r="722" spans="1:4" ht="12.75">
      <c r="A722" t="s">
        <v>1832</v>
      </c>
      <c r="B722" s="77" t="s">
        <v>2108</v>
      </c>
      <c r="C722">
        <v>3</v>
      </c>
      <c r="D722" t="s">
        <v>2039</v>
      </c>
    </row>
    <row r="723" spans="1:4" ht="12.75">
      <c r="A723" t="s">
        <v>2115</v>
      </c>
      <c r="B723" s="77" t="s">
        <v>1163</v>
      </c>
      <c r="C723">
        <v>6.5</v>
      </c>
      <c r="D723" t="s">
        <v>2039</v>
      </c>
    </row>
    <row r="724" spans="1:4" ht="12.75">
      <c r="A724" t="s">
        <v>2114</v>
      </c>
      <c r="B724" s="77" t="s">
        <v>1836</v>
      </c>
      <c r="C724">
        <v>3.5</v>
      </c>
      <c r="D724" t="s">
        <v>2039</v>
      </c>
    </row>
    <row r="725" spans="1:4" ht="12.75">
      <c r="A725" t="s">
        <v>1833</v>
      </c>
      <c r="B725" s="77" t="s">
        <v>2109</v>
      </c>
      <c r="C725">
        <v>3</v>
      </c>
      <c r="D725" t="s">
        <v>2039</v>
      </c>
    </row>
    <row r="726" spans="1:4" ht="12.75">
      <c r="A726" t="s">
        <v>1833</v>
      </c>
      <c r="B726" s="77" t="s">
        <v>1834</v>
      </c>
      <c r="C726">
        <v>8.5</v>
      </c>
      <c r="D726" t="s">
        <v>2039</v>
      </c>
    </row>
    <row r="727" spans="1:4" ht="12.75">
      <c r="A727" t="s">
        <v>1835</v>
      </c>
      <c r="B727" s="77" t="s">
        <v>1836</v>
      </c>
      <c r="C727">
        <v>1.5</v>
      </c>
      <c r="D727" t="s">
        <v>2039</v>
      </c>
    </row>
    <row r="728" spans="1:4" ht="12.75">
      <c r="A728" t="s">
        <v>1837</v>
      </c>
      <c r="B728" s="77" t="s">
        <v>1838</v>
      </c>
      <c r="C728">
        <v>2</v>
      </c>
      <c r="D728" t="s">
        <v>2039</v>
      </c>
    </row>
    <row r="729" spans="1:4" ht="12.75">
      <c r="A729" t="s">
        <v>2110</v>
      </c>
      <c r="B729" s="77" t="s">
        <v>1836</v>
      </c>
      <c r="C729">
        <v>2.5</v>
      </c>
      <c r="D729" t="s">
        <v>2039</v>
      </c>
    </row>
    <row r="730" spans="1:4" ht="12.75">
      <c r="A730" t="s">
        <v>1544</v>
      </c>
      <c r="B730" s="77" t="s">
        <v>1840</v>
      </c>
      <c r="C730">
        <v>1.5</v>
      </c>
      <c r="D730" t="s">
        <v>2039</v>
      </c>
    </row>
    <row r="731" spans="1:4" ht="12.75">
      <c r="A731" t="s">
        <v>2112</v>
      </c>
      <c r="B731" s="77" t="s">
        <v>2113</v>
      </c>
      <c r="C731">
        <v>4</v>
      </c>
      <c r="D731" t="s">
        <v>2039</v>
      </c>
    </row>
    <row r="732" spans="1:4" ht="12.75">
      <c r="A732" t="s">
        <v>2111</v>
      </c>
      <c r="B732" s="77" t="s">
        <v>1840</v>
      </c>
      <c r="C732">
        <v>3</v>
      </c>
      <c r="D732" t="s">
        <v>2039</v>
      </c>
    </row>
    <row r="733" spans="1:4" ht="12.75">
      <c r="A733" t="s">
        <v>1839</v>
      </c>
      <c r="B733" s="77" t="s">
        <v>2116</v>
      </c>
      <c r="C733">
        <v>3.5</v>
      </c>
      <c r="D733" t="s">
        <v>2039</v>
      </c>
    </row>
    <row r="734" spans="1:4" ht="12.75">
      <c r="A734" t="s">
        <v>3071</v>
      </c>
      <c r="B734" s="77" t="s">
        <v>3072</v>
      </c>
      <c r="C734">
        <v>1.5</v>
      </c>
      <c r="D734" t="s">
        <v>3063</v>
      </c>
    </row>
    <row r="735" spans="1:4" ht="12.75">
      <c r="A735" t="s">
        <v>1841</v>
      </c>
      <c r="B735" s="77" t="s">
        <v>2108</v>
      </c>
      <c r="C735">
        <v>2</v>
      </c>
      <c r="D735" t="s">
        <v>2039</v>
      </c>
    </row>
    <row r="736" spans="1:4" ht="12.75">
      <c r="A736" t="s">
        <v>2117</v>
      </c>
      <c r="B736" s="77" t="s">
        <v>2108</v>
      </c>
      <c r="C736">
        <v>3</v>
      </c>
      <c r="D736" t="s">
        <v>2039</v>
      </c>
    </row>
    <row r="737" spans="1:4" ht="12.75">
      <c r="A737" t="s">
        <v>1842</v>
      </c>
      <c r="B737" s="77" t="s">
        <v>3147</v>
      </c>
      <c r="C737">
        <v>2.5</v>
      </c>
      <c r="D737" t="s">
        <v>2586</v>
      </c>
    </row>
    <row r="738" spans="1:4" ht="12.75">
      <c r="A738" t="s">
        <v>1843</v>
      </c>
      <c r="B738" s="77" t="s">
        <v>2620</v>
      </c>
      <c r="C738">
        <v>4</v>
      </c>
      <c r="D738" t="s">
        <v>2586</v>
      </c>
    </row>
    <row r="739" spans="1:4" ht="12.75">
      <c r="A739" t="s">
        <v>1579</v>
      </c>
      <c r="B739" s="77" t="s">
        <v>2620</v>
      </c>
      <c r="C739">
        <v>2</v>
      </c>
      <c r="D739" t="s">
        <v>2586</v>
      </c>
    </row>
    <row r="740" spans="1:4" ht="12.75">
      <c r="A740" t="s">
        <v>1657</v>
      </c>
      <c r="B740" s="77" t="s">
        <v>1032</v>
      </c>
      <c r="C740">
        <v>2</v>
      </c>
      <c r="D740" t="s">
        <v>628</v>
      </c>
    </row>
    <row r="741" spans="1:4" ht="12.75">
      <c r="A741" t="s">
        <v>1658</v>
      </c>
      <c r="B741" s="77" t="s">
        <v>2565</v>
      </c>
      <c r="C741">
        <v>1.5</v>
      </c>
      <c r="D741" t="s">
        <v>628</v>
      </c>
    </row>
    <row r="742" spans="1:4" ht="12.75">
      <c r="A742" t="s">
        <v>1659</v>
      </c>
      <c r="B742" s="77" t="s">
        <v>1032</v>
      </c>
      <c r="C742">
        <v>1</v>
      </c>
      <c r="D742" t="s">
        <v>628</v>
      </c>
    </row>
    <row r="743" spans="1:4" ht="12.75">
      <c r="A743" t="s">
        <v>1660</v>
      </c>
      <c r="B743" s="77" t="s">
        <v>2565</v>
      </c>
      <c r="C743">
        <v>1.5</v>
      </c>
      <c r="D743" t="s">
        <v>628</v>
      </c>
    </row>
    <row r="744" spans="1:4" ht="12.75">
      <c r="A744" t="s">
        <v>1844</v>
      </c>
      <c r="B744" s="77" t="s">
        <v>2565</v>
      </c>
      <c r="C744">
        <v>1</v>
      </c>
      <c r="D744" t="s">
        <v>628</v>
      </c>
    </row>
    <row r="745" spans="1:4" ht="12.75">
      <c r="A745" t="s">
        <v>1661</v>
      </c>
      <c r="B745" s="77" t="s">
        <v>1032</v>
      </c>
      <c r="C745">
        <v>1.5</v>
      </c>
      <c r="D745" t="s">
        <v>628</v>
      </c>
    </row>
    <row r="746" spans="1:4" ht="12.75">
      <c r="A746" t="s">
        <v>1845</v>
      </c>
      <c r="B746" s="77" t="s">
        <v>2565</v>
      </c>
      <c r="C746">
        <v>2</v>
      </c>
      <c r="D746" t="s">
        <v>628</v>
      </c>
    </row>
    <row r="747" spans="1:4" ht="12.75">
      <c r="A747" t="s">
        <v>1662</v>
      </c>
      <c r="B747" s="77" t="s">
        <v>2565</v>
      </c>
      <c r="C747">
        <v>1</v>
      </c>
      <c r="D747" t="s">
        <v>628</v>
      </c>
    </row>
    <row r="748" spans="1:4" ht="12.75">
      <c r="A748" t="s">
        <v>1663</v>
      </c>
      <c r="B748" s="77" t="s">
        <v>1032</v>
      </c>
      <c r="C748">
        <v>0.5</v>
      </c>
      <c r="D748" t="s">
        <v>628</v>
      </c>
    </row>
    <row r="749" spans="1:4" ht="12.75">
      <c r="A749" t="s">
        <v>1846</v>
      </c>
      <c r="C749">
        <v>0</v>
      </c>
      <c r="D749" t="s">
        <v>628</v>
      </c>
    </row>
    <row r="750" spans="1:4" ht="12.75">
      <c r="A750" t="s">
        <v>1847</v>
      </c>
      <c r="B750" s="77" t="s">
        <v>1032</v>
      </c>
      <c r="C750">
        <v>0.5</v>
      </c>
      <c r="D750" t="s">
        <v>628</v>
      </c>
    </row>
    <row r="751" spans="1:4" ht="12.75">
      <c r="A751" t="s">
        <v>1664</v>
      </c>
      <c r="B751" s="77" t="s">
        <v>2565</v>
      </c>
      <c r="C751">
        <v>1</v>
      </c>
      <c r="D751" t="s">
        <v>628</v>
      </c>
    </row>
    <row r="752" spans="1:4" ht="12.75">
      <c r="A752" t="s">
        <v>1665</v>
      </c>
      <c r="B752" s="77" t="s">
        <v>2565</v>
      </c>
      <c r="C752">
        <v>1</v>
      </c>
      <c r="D752" t="s">
        <v>628</v>
      </c>
    </row>
    <row r="753" spans="1:4" ht="12.75">
      <c r="A753" t="s">
        <v>1666</v>
      </c>
      <c r="B753" s="77" t="s">
        <v>1032</v>
      </c>
      <c r="C753">
        <v>0.5</v>
      </c>
      <c r="D753" t="s">
        <v>628</v>
      </c>
    </row>
    <row r="754" spans="1:4" ht="12.75">
      <c r="A754" t="s">
        <v>1105</v>
      </c>
      <c r="B754" s="77" t="s">
        <v>2565</v>
      </c>
      <c r="C754">
        <v>1</v>
      </c>
      <c r="D754" t="s">
        <v>628</v>
      </c>
    </row>
    <row r="755" spans="1:4" ht="12.75">
      <c r="A755" t="s">
        <v>1667</v>
      </c>
      <c r="B755" s="77" t="s">
        <v>2565</v>
      </c>
      <c r="C755">
        <v>2</v>
      </c>
      <c r="D755" t="s">
        <v>628</v>
      </c>
    </row>
    <row r="756" spans="1:4" ht="12.75">
      <c r="A756" t="s">
        <v>1668</v>
      </c>
      <c r="B756" s="77" t="s">
        <v>2610</v>
      </c>
      <c r="C756">
        <v>1</v>
      </c>
      <c r="D756" t="s">
        <v>628</v>
      </c>
    </row>
    <row r="757" spans="1:4" ht="12.75">
      <c r="A757" t="s">
        <v>1669</v>
      </c>
      <c r="B757" s="77" t="s">
        <v>1032</v>
      </c>
      <c r="C757">
        <v>1</v>
      </c>
      <c r="D757" t="s">
        <v>628</v>
      </c>
    </row>
    <row r="758" spans="1:4" ht="12.75">
      <c r="A758" t="s">
        <v>1670</v>
      </c>
      <c r="B758" s="77" t="s">
        <v>2565</v>
      </c>
      <c r="C758">
        <v>1</v>
      </c>
      <c r="D758" t="s">
        <v>628</v>
      </c>
    </row>
    <row r="759" spans="1:4" ht="12.75">
      <c r="A759" t="s">
        <v>1671</v>
      </c>
      <c r="C759">
        <v>0</v>
      </c>
      <c r="D759" t="s">
        <v>628</v>
      </c>
    </row>
    <row r="760" spans="1:4" ht="12.75">
      <c r="A760" t="s">
        <v>1672</v>
      </c>
      <c r="B760" s="77" t="s">
        <v>1032</v>
      </c>
      <c r="C760">
        <v>0.5</v>
      </c>
      <c r="D760" t="s">
        <v>628</v>
      </c>
    </row>
    <row r="761" spans="1:4" ht="12.75">
      <c r="A761" t="s">
        <v>1673</v>
      </c>
      <c r="B761" s="77" t="s">
        <v>2565</v>
      </c>
      <c r="C761">
        <v>2</v>
      </c>
      <c r="D761" t="s">
        <v>628</v>
      </c>
    </row>
    <row r="762" spans="1:4" ht="12.75">
      <c r="A762" t="s">
        <v>1674</v>
      </c>
      <c r="B762" s="77" t="s">
        <v>2565</v>
      </c>
      <c r="C762">
        <v>1</v>
      </c>
      <c r="D762" t="s">
        <v>628</v>
      </c>
    </row>
    <row r="763" spans="1:4" ht="12.75">
      <c r="A763" t="s">
        <v>1675</v>
      </c>
      <c r="B763" s="77" t="s">
        <v>1032</v>
      </c>
      <c r="C763">
        <v>1</v>
      </c>
      <c r="D763" t="s">
        <v>628</v>
      </c>
    </row>
    <row r="764" spans="1:4" ht="12.75">
      <c r="A764" t="s">
        <v>1676</v>
      </c>
      <c r="B764" s="77" t="s">
        <v>2565</v>
      </c>
      <c r="C764">
        <v>2</v>
      </c>
      <c r="D764" t="s">
        <v>628</v>
      </c>
    </row>
    <row r="765" spans="1:4" ht="12.75">
      <c r="A765" t="s">
        <v>1677</v>
      </c>
      <c r="B765" s="77" t="s">
        <v>1032</v>
      </c>
      <c r="C765">
        <v>0.5</v>
      </c>
      <c r="D765" t="s">
        <v>628</v>
      </c>
    </row>
    <row r="766" spans="1:4" ht="12.75">
      <c r="A766" t="s">
        <v>2118</v>
      </c>
      <c r="B766" s="77" t="s">
        <v>1088</v>
      </c>
      <c r="C766">
        <v>0.5</v>
      </c>
      <c r="D766" t="s">
        <v>3063</v>
      </c>
    </row>
    <row r="767" spans="1:4" ht="12.75">
      <c r="A767" t="s">
        <v>192</v>
      </c>
      <c r="C767">
        <v>0</v>
      </c>
      <c r="D767" t="s">
        <v>2575</v>
      </c>
    </row>
    <row r="768" spans="1:4" ht="12.75">
      <c r="A768" t="s">
        <v>1848</v>
      </c>
      <c r="B768" s="77" t="s">
        <v>818</v>
      </c>
      <c r="C768">
        <v>3</v>
      </c>
      <c r="D768" t="s">
        <v>2563</v>
      </c>
    </row>
    <row r="769" spans="1:4" ht="12.75">
      <c r="A769" t="s">
        <v>2660</v>
      </c>
      <c r="B769" s="77" t="s">
        <v>2661</v>
      </c>
      <c r="C769">
        <v>3</v>
      </c>
      <c r="D769" t="s">
        <v>1106</v>
      </c>
    </row>
    <row r="770" spans="1:4" ht="12.75">
      <c r="A770" t="s">
        <v>1849</v>
      </c>
      <c r="B770" s="77" t="s">
        <v>2661</v>
      </c>
      <c r="C770">
        <v>1.5</v>
      </c>
      <c r="D770" t="s">
        <v>1106</v>
      </c>
    </row>
    <row r="771" spans="1:4" ht="12.75">
      <c r="A771" t="s">
        <v>1850</v>
      </c>
      <c r="B771" s="77" t="s">
        <v>2661</v>
      </c>
      <c r="C771">
        <v>2</v>
      </c>
      <c r="D771" t="s">
        <v>1106</v>
      </c>
    </row>
    <row r="772" spans="1:4" ht="12.75">
      <c r="A772" t="s">
        <v>1114</v>
      </c>
      <c r="B772" s="77" t="s">
        <v>1580</v>
      </c>
      <c r="C772">
        <v>3.5</v>
      </c>
      <c r="D772" t="s">
        <v>2586</v>
      </c>
    </row>
    <row r="773" spans="1:4" ht="12.75">
      <c r="A773" t="s">
        <v>1115</v>
      </c>
      <c r="C773">
        <v>0</v>
      </c>
      <c r="D773" t="s">
        <v>1815</v>
      </c>
    </row>
    <row r="774" spans="1:4" ht="12.75">
      <c r="A774" t="s">
        <v>3073</v>
      </c>
      <c r="B774" s="77" t="s">
        <v>1159</v>
      </c>
      <c r="C774">
        <v>2</v>
      </c>
      <c r="D774" t="s">
        <v>3063</v>
      </c>
    </row>
    <row r="775" spans="1:4" ht="12.75">
      <c r="A775" t="s">
        <v>3074</v>
      </c>
      <c r="B775" s="77" t="s">
        <v>3065</v>
      </c>
      <c r="C775">
        <v>2.5</v>
      </c>
      <c r="D775" t="s">
        <v>3063</v>
      </c>
    </row>
    <row r="776" spans="1:4" ht="12.75">
      <c r="A776" t="s">
        <v>3075</v>
      </c>
      <c r="B776" s="77" t="s">
        <v>3147</v>
      </c>
      <c r="C776">
        <v>1.5</v>
      </c>
      <c r="D776" t="s">
        <v>3063</v>
      </c>
    </row>
    <row r="777" spans="1:4" ht="12.75">
      <c r="A777" t="s">
        <v>2639</v>
      </c>
      <c r="B777" s="77" t="s">
        <v>3171</v>
      </c>
      <c r="C777">
        <v>1</v>
      </c>
      <c r="D777" t="s">
        <v>2548</v>
      </c>
    </row>
    <row r="778" spans="1:4" ht="12.75">
      <c r="A778" t="s">
        <v>1116</v>
      </c>
      <c r="B778" s="77" t="s">
        <v>2603</v>
      </c>
      <c r="C778">
        <v>2</v>
      </c>
      <c r="D778" t="s">
        <v>2586</v>
      </c>
    </row>
    <row r="779" spans="1:4" ht="12.75">
      <c r="A779" t="s">
        <v>609</v>
      </c>
      <c r="B779" s="77" t="s">
        <v>610</v>
      </c>
      <c r="C779">
        <v>0.5</v>
      </c>
      <c r="D779" t="s">
        <v>586</v>
      </c>
    </row>
    <row r="780" spans="1:4" ht="12.75">
      <c r="A780" t="s">
        <v>1730</v>
      </c>
      <c r="C780">
        <v>0</v>
      </c>
      <c r="D780" t="s">
        <v>2582</v>
      </c>
    </row>
    <row r="781" spans="1:4" ht="12.75">
      <c r="A781" t="s">
        <v>1117</v>
      </c>
      <c r="B781" s="77" t="s">
        <v>1012</v>
      </c>
      <c r="C781">
        <v>1</v>
      </c>
      <c r="D781" t="s">
        <v>2563</v>
      </c>
    </row>
    <row r="782" spans="1:4" ht="12.75">
      <c r="A782" t="s">
        <v>1118</v>
      </c>
      <c r="B782" s="77" t="s">
        <v>1088</v>
      </c>
      <c r="C782">
        <v>1.5</v>
      </c>
      <c r="D782" t="s">
        <v>820</v>
      </c>
    </row>
    <row r="783" spans="1:4" ht="12.75">
      <c r="A783" t="s">
        <v>1119</v>
      </c>
      <c r="B783" s="77" t="s">
        <v>622</v>
      </c>
      <c r="C783">
        <v>2.5</v>
      </c>
      <c r="D783" t="s">
        <v>824</v>
      </c>
    </row>
    <row r="784" spans="1:4" ht="12.75">
      <c r="A784" t="s">
        <v>2119</v>
      </c>
      <c r="B784" s="77" t="s">
        <v>1133</v>
      </c>
      <c r="C784">
        <v>3</v>
      </c>
      <c r="D784" t="s">
        <v>2039</v>
      </c>
    </row>
    <row r="785" spans="1:4" ht="12.75">
      <c r="A785" t="s">
        <v>1678</v>
      </c>
      <c r="B785" s="77" t="s">
        <v>2565</v>
      </c>
      <c r="C785">
        <v>0.5</v>
      </c>
      <c r="D785" t="s">
        <v>628</v>
      </c>
    </row>
    <row r="786" spans="1:4" ht="12.75">
      <c r="A786" t="s">
        <v>1679</v>
      </c>
      <c r="B786" s="77" t="s">
        <v>1032</v>
      </c>
      <c r="C786">
        <v>0.5</v>
      </c>
      <c r="D786" t="s">
        <v>628</v>
      </c>
    </row>
    <row r="787" spans="1:4" ht="12.75">
      <c r="A787" t="s">
        <v>4986</v>
      </c>
      <c r="C787">
        <v>0</v>
      </c>
      <c r="D787" t="s">
        <v>2582</v>
      </c>
    </row>
    <row r="788" spans="1:4" ht="12.75">
      <c r="A788" t="s">
        <v>1731</v>
      </c>
      <c r="C788">
        <v>0</v>
      </c>
      <c r="D788" t="s">
        <v>2582</v>
      </c>
    </row>
    <row r="789" spans="1:4" ht="12.75">
      <c r="A789" t="s">
        <v>1120</v>
      </c>
      <c r="B789" s="77" t="s">
        <v>2056</v>
      </c>
      <c r="C789">
        <v>3</v>
      </c>
      <c r="D789" t="s">
        <v>2580</v>
      </c>
    </row>
    <row r="790" spans="1:4" ht="12.75">
      <c r="A790" t="s">
        <v>1121</v>
      </c>
      <c r="B790" s="77" t="s">
        <v>1122</v>
      </c>
      <c r="C790">
        <v>3.5</v>
      </c>
      <c r="D790" t="s">
        <v>2580</v>
      </c>
    </row>
    <row r="791" spans="1:4" ht="12.75">
      <c r="A791" t="s">
        <v>1123</v>
      </c>
      <c r="B791" s="77" t="s">
        <v>2603</v>
      </c>
      <c r="C791">
        <v>2</v>
      </c>
      <c r="D791" t="s">
        <v>2580</v>
      </c>
    </row>
    <row r="792" spans="1:4" ht="12.75">
      <c r="A792" t="s">
        <v>1123</v>
      </c>
      <c r="B792" s="77" t="s">
        <v>3117</v>
      </c>
      <c r="C792">
        <v>2.5</v>
      </c>
      <c r="D792" t="s">
        <v>2580</v>
      </c>
    </row>
    <row r="793" spans="1:4" ht="12.75">
      <c r="A793" t="s">
        <v>1581</v>
      </c>
      <c r="B793" s="77" t="s">
        <v>1582</v>
      </c>
      <c r="C793">
        <v>2</v>
      </c>
      <c r="D793" t="s">
        <v>823</v>
      </c>
    </row>
    <row r="794" spans="1:4" ht="12.75">
      <c r="A794" t="s">
        <v>1583</v>
      </c>
      <c r="B794" s="77" t="s">
        <v>1582</v>
      </c>
      <c r="C794">
        <v>2.5</v>
      </c>
      <c r="D794" t="s">
        <v>823</v>
      </c>
    </row>
    <row r="795" spans="1:4" ht="12.75">
      <c r="A795" t="s">
        <v>3812</v>
      </c>
      <c r="B795" s="77" t="s">
        <v>1582</v>
      </c>
      <c r="C795">
        <v>2</v>
      </c>
      <c r="D795" t="s">
        <v>823</v>
      </c>
    </row>
    <row r="796" spans="1:4" ht="12.75">
      <c r="A796" t="s">
        <v>1713</v>
      </c>
      <c r="B796" s="77" t="s">
        <v>1124</v>
      </c>
      <c r="C796">
        <v>1</v>
      </c>
      <c r="D796" t="s">
        <v>823</v>
      </c>
    </row>
    <row r="797" spans="1:4" ht="12.75">
      <c r="A797" t="s">
        <v>1125</v>
      </c>
      <c r="B797" s="77" t="s">
        <v>999</v>
      </c>
      <c r="C797">
        <v>0.5</v>
      </c>
      <c r="D797" t="s">
        <v>996</v>
      </c>
    </row>
    <row r="798" spans="1:4" ht="12.75">
      <c r="A798" t="s">
        <v>1126</v>
      </c>
      <c r="C798">
        <v>0</v>
      </c>
      <c r="D798" t="s">
        <v>628</v>
      </c>
    </row>
    <row r="799" spans="1:4" ht="12.75">
      <c r="A799" t="s">
        <v>2120</v>
      </c>
      <c r="B799" s="77" t="s">
        <v>2121</v>
      </c>
      <c r="C799">
        <v>1</v>
      </c>
      <c r="D799" t="s">
        <v>2033</v>
      </c>
    </row>
    <row r="800" spans="1:4" ht="12.75">
      <c r="A800" t="s">
        <v>623</v>
      </c>
      <c r="B800" s="77" t="s">
        <v>2996</v>
      </c>
      <c r="C800">
        <v>6.5</v>
      </c>
      <c r="D800" t="s">
        <v>824</v>
      </c>
    </row>
    <row r="801" spans="1:4" ht="12.75">
      <c r="A801" t="s">
        <v>624</v>
      </c>
      <c r="B801" s="77" t="s">
        <v>625</v>
      </c>
      <c r="C801">
        <v>7</v>
      </c>
      <c r="D801" t="s">
        <v>824</v>
      </c>
    </row>
    <row r="802" spans="1:4" ht="12.75">
      <c r="A802" t="s">
        <v>2982</v>
      </c>
      <c r="B802" s="77" t="s">
        <v>2984</v>
      </c>
      <c r="C802">
        <v>4</v>
      </c>
      <c r="D802" t="s">
        <v>996</v>
      </c>
    </row>
    <row r="803" spans="1:4" ht="12.75">
      <c r="A803" t="s">
        <v>2983</v>
      </c>
      <c r="B803" s="77" t="s">
        <v>2984</v>
      </c>
      <c r="C803">
        <v>5</v>
      </c>
      <c r="D803" t="s">
        <v>996</v>
      </c>
    </row>
    <row r="804" spans="1:4" ht="12.75">
      <c r="A804" t="s">
        <v>2985</v>
      </c>
      <c r="B804" s="77" t="s">
        <v>2984</v>
      </c>
      <c r="C804">
        <v>4</v>
      </c>
      <c r="D804" t="s">
        <v>996</v>
      </c>
    </row>
    <row r="805" spans="1:4" ht="12.75">
      <c r="A805" t="s">
        <v>2986</v>
      </c>
      <c r="B805" s="77" t="s">
        <v>2984</v>
      </c>
      <c r="C805">
        <v>3</v>
      </c>
      <c r="D805" t="s">
        <v>996</v>
      </c>
    </row>
    <row r="806" spans="1:4" ht="12.75">
      <c r="A806" t="s">
        <v>1127</v>
      </c>
      <c r="C806">
        <v>0</v>
      </c>
      <c r="D806" t="s">
        <v>2551</v>
      </c>
    </row>
    <row r="807" spans="1:4" ht="12.75">
      <c r="A807" t="s">
        <v>2122</v>
      </c>
      <c r="B807" s="77" t="s">
        <v>2579</v>
      </c>
      <c r="C807">
        <v>1</v>
      </c>
      <c r="D807" t="s">
        <v>2580</v>
      </c>
    </row>
    <row r="808" spans="1:4" ht="12.75">
      <c r="A808" t="s">
        <v>2123</v>
      </c>
      <c r="B808" s="77" t="s">
        <v>2124</v>
      </c>
      <c r="C808">
        <v>4.5</v>
      </c>
      <c r="D808" t="s">
        <v>2580</v>
      </c>
    </row>
    <row r="809" spans="1:4" ht="12.75">
      <c r="A809" t="s">
        <v>2125</v>
      </c>
      <c r="B809" s="77" t="s">
        <v>2126</v>
      </c>
      <c r="C809">
        <v>3</v>
      </c>
      <c r="D809" t="s">
        <v>2580</v>
      </c>
    </row>
    <row r="810" spans="1:4" ht="12.75">
      <c r="A810" t="s">
        <v>2127</v>
      </c>
      <c r="B810" s="77" t="s">
        <v>2620</v>
      </c>
      <c r="C810">
        <v>2</v>
      </c>
      <c r="D810" t="s">
        <v>2048</v>
      </c>
    </row>
    <row r="811" spans="1:4" ht="12.75">
      <c r="A811" t="s">
        <v>2128</v>
      </c>
      <c r="B811" s="77" t="s">
        <v>2071</v>
      </c>
      <c r="C811">
        <v>2</v>
      </c>
      <c r="D811" t="s">
        <v>2580</v>
      </c>
    </row>
    <row r="812" spans="1:4" ht="12.75">
      <c r="A812" t="s">
        <v>2129</v>
      </c>
      <c r="B812" s="77" t="s">
        <v>2620</v>
      </c>
      <c r="C812">
        <v>2.5</v>
      </c>
      <c r="D812" t="s">
        <v>2048</v>
      </c>
    </row>
    <row r="813" spans="1:4" ht="12.75">
      <c r="A813" t="s">
        <v>2130</v>
      </c>
      <c r="B813" s="77" t="s">
        <v>2620</v>
      </c>
      <c r="C813">
        <v>4</v>
      </c>
      <c r="D813" t="s">
        <v>2580</v>
      </c>
    </row>
    <row r="814" spans="1:4" ht="12.75">
      <c r="A814" t="s">
        <v>2131</v>
      </c>
      <c r="B814" s="77" t="s">
        <v>2620</v>
      </c>
      <c r="C814">
        <v>3</v>
      </c>
      <c r="D814" t="s">
        <v>2580</v>
      </c>
    </row>
    <row r="815" spans="1:4" ht="12.75">
      <c r="A815" t="s">
        <v>166</v>
      </c>
      <c r="B815" s="77" t="s">
        <v>167</v>
      </c>
      <c r="C815">
        <v>5</v>
      </c>
      <c r="D815" t="s">
        <v>2580</v>
      </c>
    </row>
    <row r="816" spans="1:4" ht="12.75">
      <c r="A816" t="s">
        <v>166</v>
      </c>
      <c r="B816" s="77" t="s">
        <v>168</v>
      </c>
      <c r="C816">
        <v>4</v>
      </c>
      <c r="D816" t="s">
        <v>2580</v>
      </c>
    </row>
    <row r="817" spans="1:4" ht="12.75">
      <c r="A817" t="s">
        <v>169</v>
      </c>
      <c r="B817" s="77" t="s">
        <v>170</v>
      </c>
      <c r="C817">
        <v>3</v>
      </c>
      <c r="D817" t="s">
        <v>2580</v>
      </c>
    </row>
    <row r="818" spans="1:4" ht="12.75">
      <c r="A818" t="s">
        <v>171</v>
      </c>
      <c r="B818" s="77" t="s">
        <v>2620</v>
      </c>
      <c r="C818">
        <v>3</v>
      </c>
      <c r="D818" t="s">
        <v>2048</v>
      </c>
    </row>
    <row r="819" spans="1:4" ht="12.75">
      <c r="A819" t="s">
        <v>172</v>
      </c>
      <c r="B819" s="77" t="s">
        <v>2620</v>
      </c>
      <c r="C819">
        <v>5</v>
      </c>
      <c r="D819" t="s">
        <v>2048</v>
      </c>
    </row>
    <row r="820" spans="1:4" ht="12.75">
      <c r="A820" t="s">
        <v>173</v>
      </c>
      <c r="B820" s="77" t="s">
        <v>2620</v>
      </c>
      <c r="C820">
        <v>2.5</v>
      </c>
      <c r="D820" t="s">
        <v>2048</v>
      </c>
    </row>
    <row r="821" spans="1:4" ht="12.75">
      <c r="A821" t="s">
        <v>174</v>
      </c>
      <c r="B821" s="77" t="s">
        <v>2620</v>
      </c>
      <c r="C821">
        <v>3</v>
      </c>
      <c r="D821" t="s">
        <v>2048</v>
      </c>
    </row>
    <row r="822" spans="1:4" ht="12.75">
      <c r="A822" t="s">
        <v>175</v>
      </c>
      <c r="B822" s="77" t="s">
        <v>2603</v>
      </c>
      <c r="C822">
        <v>2</v>
      </c>
      <c r="D822" t="s">
        <v>2580</v>
      </c>
    </row>
    <row r="823" spans="1:4" ht="12.75">
      <c r="A823" t="s">
        <v>175</v>
      </c>
      <c r="B823" s="77" t="s">
        <v>3117</v>
      </c>
      <c r="C823">
        <v>2.5</v>
      </c>
      <c r="D823" t="s">
        <v>2580</v>
      </c>
    </row>
    <row r="824" spans="1:4" ht="12.75">
      <c r="A824" t="s">
        <v>1732</v>
      </c>
      <c r="C824">
        <v>0</v>
      </c>
      <c r="D824" t="s">
        <v>2582</v>
      </c>
    </row>
    <row r="825" spans="1:4" ht="12.75">
      <c r="A825" t="s">
        <v>2997</v>
      </c>
      <c r="B825" s="77" t="s">
        <v>1000</v>
      </c>
      <c r="C825">
        <v>6</v>
      </c>
      <c r="D825" t="s">
        <v>824</v>
      </c>
    </row>
    <row r="826" spans="1:4" ht="12.75">
      <c r="A826" t="s">
        <v>688</v>
      </c>
      <c r="B826" s="77" t="s">
        <v>2620</v>
      </c>
      <c r="C826">
        <v>5</v>
      </c>
      <c r="D826" t="s">
        <v>824</v>
      </c>
    </row>
    <row r="827" spans="1:4" ht="12.75">
      <c r="A827" t="s">
        <v>3076</v>
      </c>
      <c r="B827" s="77" t="s">
        <v>1142</v>
      </c>
      <c r="C827">
        <v>1.5</v>
      </c>
      <c r="D827" t="s">
        <v>3063</v>
      </c>
    </row>
    <row r="828" spans="1:4" ht="12.75">
      <c r="A828" t="s">
        <v>1140</v>
      </c>
      <c r="B828" s="77" t="s">
        <v>1143</v>
      </c>
      <c r="C828">
        <v>0.5</v>
      </c>
      <c r="D828" t="s">
        <v>3063</v>
      </c>
    </row>
    <row r="829" spans="1:4" ht="12.75">
      <c r="A829" t="s">
        <v>1141</v>
      </c>
      <c r="B829" s="77" t="s">
        <v>3147</v>
      </c>
      <c r="C829">
        <v>2</v>
      </c>
      <c r="D829" t="s">
        <v>3063</v>
      </c>
    </row>
    <row r="830" spans="1:4" ht="12.75">
      <c r="A830" t="s">
        <v>1128</v>
      </c>
      <c r="B830" s="77" t="s">
        <v>1032</v>
      </c>
      <c r="C830">
        <v>0.5</v>
      </c>
      <c r="D830" t="s">
        <v>628</v>
      </c>
    </row>
    <row r="831" spans="1:4" ht="12.75">
      <c r="A831" t="s">
        <v>1733</v>
      </c>
      <c r="C831">
        <v>0</v>
      </c>
      <c r="D831" t="s">
        <v>2582</v>
      </c>
    </row>
    <row r="832" spans="1:4" ht="12.75">
      <c r="A832" t="s">
        <v>1734</v>
      </c>
      <c r="B832" s="77" t="s">
        <v>1135</v>
      </c>
      <c r="C832">
        <v>0</v>
      </c>
      <c r="D832" t="s">
        <v>2582</v>
      </c>
    </row>
    <row r="833" spans="1:4" ht="12.75">
      <c r="A833" t="s">
        <v>1129</v>
      </c>
      <c r="B833" s="77">
        <v>1</v>
      </c>
      <c r="C833">
        <v>2</v>
      </c>
      <c r="D833" t="s">
        <v>2551</v>
      </c>
    </row>
    <row r="834" spans="1:4" ht="12.75">
      <c r="A834" s="86" t="s">
        <v>2681</v>
      </c>
      <c r="B834" s="84">
        <v>1</v>
      </c>
      <c r="C834">
        <v>4</v>
      </c>
      <c r="D834" t="s">
        <v>824</v>
      </c>
    </row>
    <row r="835" spans="1:4" ht="12.75">
      <c r="A835" t="s">
        <v>1130</v>
      </c>
      <c r="B835" s="77" t="s">
        <v>3157</v>
      </c>
      <c r="C835">
        <v>3</v>
      </c>
      <c r="D835" t="s">
        <v>820</v>
      </c>
    </row>
    <row r="836" spans="1:4" ht="12.75">
      <c r="A836" t="s">
        <v>176</v>
      </c>
      <c r="B836" s="77" t="s">
        <v>2107</v>
      </c>
      <c r="C836">
        <v>1.5</v>
      </c>
      <c r="D836" t="s">
        <v>2031</v>
      </c>
    </row>
    <row r="837" spans="1:4" ht="12.75">
      <c r="A837" t="s">
        <v>1131</v>
      </c>
      <c r="B837" s="77" t="s">
        <v>3032</v>
      </c>
      <c r="C837">
        <v>3</v>
      </c>
      <c r="D837" t="s">
        <v>2586</v>
      </c>
    </row>
    <row r="838" spans="1:4" ht="12.75">
      <c r="A838" t="s">
        <v>1584</v>
      </c>
      <c r="B838" s="77" t="s">
        <v>3147</v>
      </c>
      <c r="C838">
        <v>2.5</v>
      </c>
      <c r="D838" t="s">
        <v>2586</v>
      </c>
    </row>
    <row r="839" spans="1:4" ht="12.75">
      <c r="A839" t="s">
        <v>2987</v>
      </c>
      <c r="B839" s="77" t="s">
        <v>2988</v>
      </c>
      <c r="C839">
        <v>1.5</v>
      </c>
      <c r="D839" t="s">
        <v>996</v>
      </c>
    </row>
    <row r="840" spans="1:4" ht="12.75">
      <c r="A840" t="s">
        <v>1132</v>
      </c>
      <c r="B840" s="77" t="s">
        <v>1133</v>
      </c>
      <c r="C840">
        <v>2.5</v>
      </c>
      <c r="D840" t="s">
        <v>824</v>
      </c>
    </row>
    <row r="841" spans="1:4" ht="12.75">
      <c r="A841" t="s">
        <v>1134</v>
      </c>
      <c r="B841" s="77" t="s">
        <v>193</v>
      </c>
      <c r="C841">
        <v>1</v>
      </c>
      <c r="D841" t="s">
        <v>2575</v>
      </c>
    </row>
    <row r="842" spans="1:4" ht="12.75">
      <c r="A842" t="s">
        <v>194</v>
      </c>
      <c r="B842" s="77" t="s">
        <v>2565</v>
      </c>
      <c r="C842">
        <v>0.5</v>
      </c>
      <c r="D842" t="s">
        <v>2575</v>
      </c>
    </row>
    <row r="843" spans="1:4" ht="12.75">
      <c r="A843" t="s">
        <v>1136</v>
      </c>
      <c r="B843" s="77" t="s">
        <v>1137</v>
      </c>
      <c r="C843">
        <v>2</v>
      </c>
      <c r="D843" t="s">
        <v>2563</v>
      </c>
    </row>
    <row r="844" spans="1:4" ht="12.75">
      <c r="A844" t="s">
        <v>1138</v>
      </c>
      <c r="B844" s="77" t="s">
        <v>816</v>
      </c>
      <c r="C844">
        <v>3</v>
      </c>
      <c r="D844" t="s">
        <v>2563</v>
      </c>
    </row>
    <row r="845" spans="1:4" ht="12.75">
      <c r="A845" t="s">
        <v>1585</v>
      </c>
      <c r="B845" s="77" t="s">
        <v>1586</v>
      </c>
      <c r="C845">
        <v>1.5</v>
      </c>
      <c r="D845" t="s">
        <v>2586</v>
      </c>
    </row>
    <row r="846" spans="1:4" ht="12.75">
      <c r="A846" t="s">
        <v>814</v>
      </c>
      <c r="C846">
        <v>0</v>
      </c>
      <c r="D846" t="s">
        <v>1815</v>
      </c>
    </row>
    <row r="847" spans="1:4" ht="12.75">
      <c r="A847" t="s">
        <v>1139</v>
      </c>
      <c r="B847" s="77" t="s">
        <v>3029</v>
      </c>
      <c r="C847">
        <v>1</v>
      </c>
      <c r="D847" t="s">
        <v>628</v>
      </c>
    </row>
    <row r="848" spans="1:4" ht="12.75">
      <c r="A848" t="s">
        <v>1587</v>
      </c>
      <c r="B848" s="77" t="s">
        <v>3029</v>
      </c>
      <c r="C848">
        <v>0.5</v>
      </c>
      <c r="D848" t="s">
        <v>628</v>
      </c>
    </row>
    <row r="849" spans="1:4" ht="12.75">
      <c r="A849" t="s">
        <v>993</v>
      </c>
      <c r="B849" s="77" t="s">
        <v>2565</v>
      </c>
      <c r="C849">
        <v>0.5</v>
      </c>
      <c r="D849" t="s">
        <v>628</v>
      </c>
    </row>
    <row r="850" spans="1:4" ht="12.75">
      <c r="A850" t="s">
        <v>993</v>
      </c>
      <c r="B850" s="77" t="s">
        <v>2610</v>
      </c>
      <c r="C850">
        <v>1</v>
      </c>
      <c r="D850" t="s">
        <v>628</v>
      </c>
    </row>
    <row r="851" spans="1:4" ht="12.75">
      <c r="A851" t="s">
        <v>1588</v>
      </c>
      <c r="B851" s="77" t="s">
        <v>1589</v>
      </c>
      <c r="C851">
        <v>2</v>
      </c>
      <c r="D851" t="s">
        <v>2563</v>
      </c>
    </row>
    <row r="852" spans="1:4" ht="12.75">
      <c r="A852" t="s">
        <v>1590</v>
      </c>
      <c r="B852" s="77" t="s">
        <v>816</v>
      </c>
      <c r="C852">
        <v>1.5</v>
      </c>
      <c r="D852" t="s">
        <v>2563</v>
      </c>
    </row>
    <row r="853" spans="1:4" ht="12.75">
      <c r="A853" t="s">
        <v>13</v>
      </c>
      <c r="B853" s="77" t="s">
        <v>14</v>
      </c>
      <c r="C853">
        <v>2</v>
      </c>
      <c r="D853" t="s">
        <v>2563</v>
      </c>
    </row>
    <row r="854" spans="1:4" ht="12.75">
      <c r="A854" t="s">
        <v>15</v>
      </c>
      <c r="B854" s="77" t="s">
        <v>816</v>
      </c>
      <c r="C854">
        <v>1.5</v>
      </c>
      <c r="D854" t="s">
        <v>2563</v>
      </c>
    </row>
    <row r="855" spans="1:4" ht="12.75">
      <c r="A855" t="s">
        <v>16</v>
      </c>
      <c r="B855" s="77">
        <v>1</v>
      </c>
      <c r="C855">
        <v>1</v>
      </c>
      <c r="D855" t="s">
        <v>1055</v>
      </c>
    </row>
    <row r="856" spans="1:4" ht="12.75">
      <c r="A856" t="s">
        <v>17</v>
      </c>
      <c r="B856" s="77" t="s">
        <v>817</v>
      </c>
      <c r="C856">
        <v>1.5</v>
      </c>
      <c r="D856" t="s">
        <v>2563</v>
      </c>
    </row>
    <row r="857" spans="1:4" ht="12.75">
      <c r="A857" t="s">
        <v>3095</v>
      </c>
      <c r="B857" s="77">
        <v>1</v>
      </c>
      <c r="C857">
        <v>1</v>
      </c>
      <c r="D857" t="s">
        <v>2548</v>
      </c>
    </row>
    <row r="858" spans="1:4" ht="12.75">
      <c r="A858" t="s">
        <v>18</v>
      </c>
      <c r="B858" s="77" t="s">
        <v>19</v>
      </c>
      <c r="C858">
        <v>2.5</v>
      </c>
      <c r="D858" t="s">
        <v>2563</v>
      </c>
    </row>
    <row r="859" spans="1:4" ht="12.75">
      <c r="A859" t="s">
        <v>626</v>
      </c>
      <c r="B859" s="77" t="s">
        <v>1163</v>
      </c>
      <c r="C859">
        <v>0.5</v>
      </c>
      <c r="D859" t="s">
        <v>824</v>
      </c>
    </row>
    <row r="860" spans="1:4" ht="12.75">
      <c r="A860" t="s">
        <v>1075</v>
      </c>
      <c r="B860" s="77" t="s">
        <v>1925</v>
      </c>
      <c r="C860">
        <v>2</v>
      </c>
      <c r="D860" t="s">
        <v>1055</v>
      </c>
    </row>
    <row r="861" spans="1:4" ht="12.75">
      <c r="A861" t="s">
        <v>1924</v>
      </c>
      <c r="B861" s="77" t="s">
        <v>1925</v>
      </c>
      <c r="C861">
        <v>3</v>
      </c>
      <c r="D861" t="s">
        <v>1055</v>
      </c>
    </row>
    <row r="862" spans="1:4" ht="12.75">
      <c r="A862" t="s">
        <v>1072</v>
      </c>
      <c r="B862" s="77" t="s">
        <v>1071</v>
      </c>
      <c r="C862">
        <v>2.5</v>
      </c>
      <c r="D862" t="s">
        <v>1055</v>
      </c>
    </row>
    <row r="863" spans="1:4" ht="12.75">
      <c r="A863" t="s">
        <v>20</v>
      </c>
      <c r="B863" s="77" t="s">
        <v>1071</v>
      </c>
      <c r="C863">
        <v>1</v>
      </c>
      <c r="D863" t="s">
        <v>1055</v>
      </c>
    </row>
    <row r="864" spans="1:4" ht="12.75">
      <c r="A864" t="s">
        <v>1073</v>
      </c>
      <c r="B864" s="77" t="s">
        <v>1071</v>
      </c>
      <c r="C864">
        <v>2</v>
      </c>
      <c r="D864" t="s">
        <v>1055</v>
      </c>
    </row>
    <row r="865" spans="1:4" ht="12.75">
      <c r="A865" t="s">
        <v>1074</v>
      </c>
      <c r="B865" s="77" t="s">
        <v>1071</v>
      </c>
      <c r="C865">
        <v>1</v>
      </c>
      <c r="D865" t="s">
        <v>1055</v>
      </c>
    </row>
    <row r="866" spans="1:4" ht="12.75">
      <c r="A866" t="s">
        <v>3096</v>
      </c>
      <c r="B866" s="77" t="s">
        <v>1071</v>
      </c>
      <c r="C866">
        <v>0.5</v>
      </c>
      <c r="D866" t="s">
        <v>1055</v>
      </c>
    </row>
    <row r="867" spans="1:4" ht="12.75">
      <c r="A867" t="s">
        <v>3097</v>
      </c>
      <c r="B867" s="77" t="s">
        <v>1071</v>
      </c>
      <c r="C867">
        <v>0.5</v>
      </c>
      <c r="D867" t="s">
        <v>1055</v>
      </c>
    </row>
    <row r="868" spans="1:4" ht="12.75">
      <c r="A868" t="s">
        <v>1928</v>
      </c>
      <c r="B868" s="77" t="s">
        <v>1071</v>
      </c>
      <c r="C868">
        <v>2.5</v>
      </c>
      <c r="D868" t="s">
        <v>1055</v>
      </c>
    </row>
    <row r="869" spans="1:4" ht="12.75">
      <c r="A869" t="s">
        <v>1926</v>
      </c>
      <c r="B869" s="77" t="s">
        <v>1071</v>
      </c>
      <c r="C869">
        <v>3</v>
      </c>
      <c r="D869" t="s">
        <v>1055</v>
      </c>
    </row>
    <row r="870" spans="1:4" ht="12.75">
      <c r="A870" t="s">
        <v>1931</v>
      </c>
      <c r="B870" s="77" t="s">
        <v>1071</v>
      </c>
      <c r="C870">
        <v>2.5</v>
      </c>
      <c r="D870" t="s">
        <v>1055</v>
      </c>
    </row>
    <row r="871" spans="1:4" ht="12.75">
      <c r="A871" t="s">
        <v>1929</v>
      </c>
      <c r="B871" s="77" t="s">
        <v>1071</v>
      </c>
      <c r="C871">
        <v>1.5</v>
      </c>
      <c r="D871" t="s">
        <v>1055</v>
      </c>
    </row>
    <row r="872" spans="1:4" ht="12.75">
      <c r="A872" t="s">
        <v>1927</v>
      </c>
      <c r="B872" s="77" t="s">
        <v>1071</v>
      </c>
      <c r="C872">
        <v>2</v>
      </c>
      <c r="D872" t="s">
        <v>1055</v>
      </c>
    </row>
    <row r="873" spans="1:4" ht="12.75">
      <c r="A873" t="s">
        <v>1930</v>
      </c>
      <c r="B873" s="77" t="s">
        <v>1071</v>
      </c>
      <c r="C873">
        <v>2</v>
      </c>
      <c r="D873" t="s">
        <v>1055</v>
      </c>
    </row>
    <row r="874" spans="1:4" ht="12.75">
      <c r="A874" t="s">
        <v>21</v>
      </c>
      <c r="B874" s="77" t="s">
        <v>1071</v>
      </c>
      <c r="C874">
        <v>3</v>
      </c>
      <c r="D874" t="s">
        <v>1055</v>
      </c>
    </row>
    <row r="875" spans="1:4" ht="12.75">
      <c r="A875" t="s">
        <v>1735</v>
      </c>
      <c r="C875">
        <v>0</v>
      </c>
      <c r="D875" t="s">
        <v>2582</v>
      </c>
    </row>
    <row r="876" spans="1:4" ht="12.75">
      <c r="A876" t="s">
        <v>1736</v>
      </c>
      <c r="C876">
        <v>0</v>
      </c>
      <c r="D876" t="s">
        <v>2582</v>
      </c>
    </row>
    <row r="877" spans="1:4" ht="12.75">
      <c r="A877" t="s">
        <v>22</v>
      </c>
      <c r="B877" s="77" t="s">
        <v>818</v>
      </c>
      <c r="C877">
        <v>1.5</v>
      </c>
      <c r="D877" t="s">
        <v>823</v>
      </c>
    </row>
    <row r="878" spans="1:4" ht="12.75">
      <c r="A878" t="s">
        <v>23</v>
      </c>
      <c r="B878" s="77" t="s">
        <v>818</v>
      </c>
      <c r="C878">
        <v>1</v>
      </c>
      <c r="D878" t="s">
        <v>823</v>
      </c>
    </row>
    <row r="879" spans="1:4" ht="12.75">
      <c r="A879" t="s">
        <v>24</v>
      </c>
      <c r="C879">
        <v>0</v>
      </c>
      <c r="D879" t="s">
        <v>823</v>
      </c>
    </row>
    <row r="880" spans="1:4" ht="12.75">
      <c r="A880" t="s">
        <v>25</v>
      </c>
      <c r="B880" s="77">
        <v>1</v>
      </c>
      <c r="C880">
        <v>0</v>
      </c>
      <c r="D880" t="s">
        <v>823</v>
      </c>
    </row>
    <row r="881" spans="1:4" ht="12.75">
      <c r="A881" t="s">
        <v>26</v>
      </c>
      <c r="B881" s="77">
        <v>1</v>
      </c>
      <c r="C881">
        <v>0</v>
      </c>
      <c r="D881" t="s">
        <v>823</v>
      </c>
    </row>
    <row r="882" spans="1:4" ht="12.75">
      <c r="A882" t="s">
        <v>1715</v>
      </c>
      <c r="B882" s="77">
        <v>1</v>
      </c>
      <c r="C882">
        <v>0</v>
      </c>
      <c r="D882" t="s">
        <v>823</v>
      </c>
    </row>
  </sheetData>
  <sheetProtection/>
  <autoFilter ref="C1:D882"/>
  <printOptions/>
  <pageMargins left="0.75" right="0.75" top="1" bottom="1" header="0" footer="0"/>
  <pageSetup orientation="portrait" paperSize="9" r:id="rId1"/>
</worksheet>
</file>

<file path=xl/worksheets/sheet14.xml><?xml version="1.0" encoding="utf-8"?>
<worksheet xmlns="http://schemas.openxmlformats.org/spreadsheetml/2006/main" xmlns:r="http://schemas.openxmlformats.org/officeDocument/2006/relationships">
  <sheetPr codeName="Hoja11"/>
  <dimension ref="A1:M36"/>
  <sheetViews>
    <sheetView zoomScalePageLayoutView="0" workbookViewId="0" topLeftCell="A1">
      <selection activeCell="D5" sqref="D5"/>
    </sheetView>
  </sheetViews>
  <sheetFormatPr defaultColWidth="9.140625" defaultRowHeight="12.75"/>
  <cols>
    <col min="1" max="2" width="2.421875" style="0" customWidth="1"/>
    <col min="3" max="3" width="27.421875" style="0" customWidth="1"/>
    <col min="4" max="6" width="9.140625" style="0" customWidth="1"/>
    <col min="7" max="7" width="2.421875" style="0" customWidth="1"/>
  </cols>
  <sheetData>
    <row r="1" spans="1:13" ht="12.75">
      <c r="A1" s="44"/>
      <c r="B1" s="44"/>
      <c r="C1" s="44"/>
      <c r="D1" s="44"/>
      <c r="E1" s="44"/>
      <c r="F1" s="44"/>
      <c r="G1" s="44"/>
      <c r="H1" s="44"/>
      <c r="I1" s="44"/>
      <c r="J1" s="44"/>
      <c r="K1" s="44"/>
      <c r="L1" s="44"/>
      <c r="M1" s="44"/>
    </row>
    <row r="2" spans="1:13" ht="12.75" customHeight="1">
      <c r="A2" s="44"/>
      <c r="B2" s="45"/>
      <c r="C2" s="46"/>
      <c r="D2" s="46"/>
      <c r="E2" s="47"/>
      <c r="F2" s="47"/>
      <c r="G2" s="48"/>
      <c r="H2" s="44"/>
      <c r="I2" s="44"/>
      <c r="J2" s="44"/>
      <c r="K2" s="44"/>
      <c r="L2" s="44"/>
      <c r="M2" s="44"/>
    </row>
    <row r="3" spans="1:13" ht="12.75" customHeight="1">
      <c r="A3" s="44"/>
      <c r="B3" s="49"/>
      <c r="C3" s="50" t="s">
        <v>1634</v>
      </c>
      <c r="D3" s="51"/>
      <c r="E3" s="52"/>
      <c r="F3" s="52"/>
      <c r="G3" s="53"/>
      <c r="H3" s="44"/>
      <c r="I3" s="44"/>
      <c r="J3" s="44"/>
      <c r="K3" s="44"/>
      <c r="L3" s="44"/>
      <c r="M3" s="44"/>
    </row>
    <row r="4" spans="1:13" ht="12.75" customHeight="1">
      <c r="A4" s="44"/>
      <c r="B4" s="49"/>
      <c r="C4" s="50" t="s">
        <v>1635</v>
      </c>
      <c r="D4" s="54" t="s">
        <v>1882</v>
      </c>
      <c r="E4" s="54" t="s">
        <v>1636</v>
      </c>
      <c r="F4" s="54" t="s">
        <v>1633</v>
      </c>
      <c r="G4" s="53"/>
      <c r="H4" s="44"/>
      <c r="I4" s="44"/>
      <c r="J4" s="44"/>
      <c r="K4" s="44"/>
      <c r="L4" s="44"/>
      <c r="M4" s="44"/>
    </row>
    <row r="5" spans="1:13" ht="12.75" customHeight="1">
      <c r="A5" s="44"/>
      <c r="B5" s="49"/>
      <c r="C5" s="55" t="s">
        <v>1637</v>
      </c>
      <c r="D5" s="56"/>
      <c r="E5" s="56"/>
      <c r="F5" s="57">
        <f>D5*E5*0.0002332/0.4536</f>
        <v>0</v>
      </c>
      <c r="G5" s="53"/>
      <c r="H5" s="44"/>
      <c r="I5" s="58"/>
      <c r="J5" s="44"/>
      <c r="K5" s="44"/>
      <c r="L5" s="44"/>
      <c r="M5" s="44"/>
    </row>
    <row r="6" spans="1:13" ht="12.75" customHeight="1">
      <c r="A6" s="44"/>
      <c r="B6" s="49"/>
      <c r="C6" s="55" t="s">
        <v>1638</v>
      </c>
      <c r="D6" s="56"/>
      <c r="E6" s="56"/>
      <c r="F6" s="57">
        <f>D6*E6*0.000327/0.4536</f>
        <v>0</v>
      </c>
      <c r="G6" s="53"/>
      <c r="H6" s="44"/>
      <c r="I6" s="58"/>
      <c r="J6" s="44"/>
      <c r="K6" s="44"/>
      <c r="L6" s="44"/>
      <c r="M6" s="44"/>
    </row>
    <row r="7" spans="1:13" ht="12.75" customHeight="1">
      <c r="A7" s="44"/>
      <c r="B7" s="49"/>
      <c r="C7" s="55" t="s">
        <v>1639</v>
      </c>
      <c r="D7" s="56"/>
      <c r="E7" s="56"/>
      <c r="F7" s="57">
        <f>D7*E7*0.0008077/0.4536</f>
        <v>0</v>
      </c>
      <c r="G7" s="53"/>
      <c r="H7" s="44"/>
      <c r="I7" s="58"/>
      <c r="J7" s="44"/>
      <c r="K7" s="44"/>
      <c r="L7" s="44"/>
      <c r="M7" s="44"/>
    </row>
    <row r="8" spans="1:13" ht="12.75" customHeight="1">
      <c r="A8" s="44"/>
      <c r="B8" s="49"/>
      <c r="C8" s="59"/>
      <c r="D8" s="51"/>
      <c r="E8" s="52"/>
      <c r="F8" s="52"/>
      <c r="G8" s="53"/>
      <c r="H8" s="44"/>
      <c r="I8" s="44"/>
      <c r="J8" s="44"/>
      <c r="K8" s="44"/>
      <c r="L8" s="44"/>
      <c r="M8" s="44"/>
    </row>
    <row r="9" spans="1:13" ht="12.75" customHeight="1">
      <c r="A9" s="44"/>
      <c r="B9" s="49"/>
      <c r="C9" s="60" t="s">
        <v>1630</v>
      </c>
      <c r="D9" s="51"/>
      <c r="E9" s="52"/>
      <c r="F9" s="52"/>
      <c r="G9" s="53"/>
      <c r="H9" s="44"/>
      <c r="I9" s="44"/>
      <c r="J9" s="44"/>
      <c r="K9" s="44"/>
      <c r="L9" s="44"/>
      <c r="M9" s="44"/>
    </row>
    <row r="10" spans="1:13" ht="12.75" customHeight="1">
      <c r="A10" s="44"/>
      <c r="B10" s="49"/>
      <c r="C10" s="222" t="s">
        <v>1604</v>
      </c>
      <c r="D10" s="223"/>
      <c r="E10" s="223"/>
      <c r="F10" s="223"/>
      <c r="G10" s="53"/>
      <c r="H10" s="44"/>
      <c r="I10" s="44"/>
      <c r="J10" s="44"/>
      <c r="K10" s="44"/>
      <c r="L10" s="44"/>
      <c r="M10" s="44"/>
    </row>
    <row r="11" spans="1:13" ht="12.75" customHeight="1">
      <c r="A11" s="44"/>
      <c r="B11" s="61"/>
      <c r="C11" s="224"/>
      <c r="D11" s="224"/>
      <c r="E11" s="224"/>
      <c r="F11" s="224"/>
      <c r="G11" s="62"/>
      <c r="H11" s="44"/>
      <c r="I11" s="44"/>
      <c r="J11" s="44"/>
      <c r="K11" s="44"/>
      <c r="L11" s="44"/>
      <c r="M11" s="44"/>
    </row>
    <row r="12" spans="1:13" ht="12.75">
      <c r="A12" s="44"/>
      <c r="B12" s="44"/>
      <c r="C12" s="44"/>
      <c r="D12" s="44"/>
      <c r="E12" s="44"/>
      <c r="F12" s="44"/>
      <c r="G12" s="44"/>
      <c r="H12" s="44"/>
      <c r="I12" s="44"/>
      <c r="J12" s="44"/>
      <c r="K12" s="44"/>
      <c r="L12" s="44"/>
      <c r="M12" s="44"/>
    </row>
    <row r="13" spans="1:13" ht="12.75">
      <c r="A13" s="44"/>
      <c r="B13" s="1"/>
      <c r="C13" s="225" t="s">
        <v>1614</v>
      </c>
      <c r="D13" s="226"/>
      <c r="E13" s="226"/>
      <c r="F13" s="226"/>
      <c r="G13" s="226"/>
      <c r="H13" s="226"/>
      <c r="I13" s="226"/>
      <c r="J13" s="226"/>
      <c r="K13" s="226"/>
      <c r="L13" s="227"/>
      <c r="M13" s="44"/>
    </row>
    <row r="14" spans="1:13" ht="12.75">
      <c r="A14" s="44"/>
      <c r="B14" s="5"/>
      <c r="C14" s="218"/>
      <c r="D14" s="218"/>
      <c r="E14" s="218"/>
      <c r="F14" s="218"/>
      <c r="G14" s="218"/>
      <c r="H14" s="218"/>
      <c r="I14" s="218"/>
      <c r="J14" s="218"/>
      <c r="K14" s="218"/>
      <c r="L14" s="228"/>
      <c r="M14" s="44"/>
    </row>
    <row r="15" spans="1:13" ht="12.75">
      <c r="A15" s="44"/>
      <c r="B15" s="5"/>
      <c r="C15" s="218"/>
      <c r="D15" s="218"/>
      <c r="E15" s="218"/>
      <c r="F15" s="218"/>
      <c r="G15" s="218"/>
      <c r="H15" s="218"/>
      <c r="I15" s="218"/>
      <c r="J15" s="218"/>
      <c r="K15" s="218"/>
      <c r="L15" s="228"/>
      <c r="M15" s="44"/>
    </row>
    <row r="16" spans="1:13" ht="12.75">
      <c r="A16" s="44"/>
      <c r="B16" s="5"/>
      <c r="C16" s="218"/>
      <c r="D16" s="218"/>
      <c r="E16" s="218"/>
      <c r="F16" s="218"/>
      <c r="G16" s="218"/>
      <c r="H16" s="218"/>
      <c r="I16" s="218"/>
      <c r="J16" s="218"/>
      <c r="K16" s="218"/>
      <c r="L16" s="228"/>
      <c r="M16" s="44"/>
    </row>
    <row r="17" spans="1:13" ht="12.75">
      <c r="A17" s="44"/>
      <c r="B17" s="5"/>
      <c r="C17" s="218"/>
      <c r="D17" s="218"/>
      <c r="E17" s="218"/>
      <c r="F17" s="218"/>
      <c r="G17" s="218"/>
      <c r="H17" s="218"/>
      <c r="I17" s="218"/>
      <c r="J17" s="218"/>
      <c r="K17" s="218"/>
      <c r="L17" s="228"/>
      <c r="M17" s="44"/>
    </row>
    <row r="18" spans="1:13" ht="12.75">
      <c r="A18" s="44"/>
      <c r="B18" s="5"/>
      <c r="C18" s="218"/>
      <c r="D18" s="218"/>
      <c r="E18" s="218"/>
      <c r="F18" s="218"/>
      <c r="G18" s="218"/>
      <c r="H18" s="218"/>
      <c r="I18" s="218"/>
      <c r="J18" s="218"/>
      <c r="K18" s="218"/>
      <c r="L18" s="228"/>
      <c r="M18" s="44"/>
    </row>
    <row r="19" spans="1:13" ht="12.75">
      <c r="A19" s="44"/>
      <c r="B19" s="5"/>
      <c r="C19" s="218"/>
      <c r="D19" s="218"/>
      <c r="E19" s="218"/>
      <c r="F19" s="218"/>
      <c r="G19" s="218"/>
      <c r="H19" s="218"/>
      <c r="I19" s="218"/>
      <c r="J19" s="218"/>
      <c r="K19" s="218"/>
      <c r="L19" s="228"/>
      <c r="M19" s="44"/>
    </row>
    <row r="20" spans="1:13" ht="12.75">
      <c r="A20" s="44"/>
      <c r="B20" s="9"/>
      <c r="C20" s="219"/>
      <c r="D20" s="219"/>
      <c r="E20" s="219"/>
      <c r="F20" s="219"/>
      <c r="G20" s="219"/>
      <c r="H20" s="219"/>
      <c r="I20" s="219"/>
      <c r="J20" s="219"/>
      <c r="K20" s="219"/>
      <c r="L20" s="229"/>
      <c r="M20" s="44"/>
    </row>
    <row r="21" spans="1:13" ht="12.75">
      <c r="A21" s="44"/>
      <c r="B21" s="44"/>
      <c r="C21" s="63"/>
      <c r="D21" s="63"/>
      <c r="E21" s="63"/>
      <c r="F21" s="63"/>
      <c r="G21" s="63"/>
      <c r="H21" s="63"/>
      <c r="I21" s="63"/>
      <c r="J21" s="63"/>
      <c r="K21" s="63"/>
      <c r="L21" s="63"/>
      <c r="M21" s="44"/>
    </row>
    <row r="22" spans="1:13" ht="12.75">
      <c r="A22" s="44"/>
      <c r="B22" s="44"/>
      <c r="C22" s="63"/>
      <c r="D22" s="63"/>
      <c r="E22" s="63"/>
      <c r="F22" s="63"/>
      <c r="G22" s="63"/>
      <c r="H22" s="63"/>
      <c r="I22" s="63"/>
      <c r="J22" s="63"/>
      <c r="K22" s="63"/>
      <c r="L22" s="63"/>
      <c r="M22" s="44"/>
    </row>
    <row r="23" spans="1:13" ht="12.75">
      <c r="A23" s="44"/>
      <c r="B23" s="44"/>
      <c r="C23" s="63"/>
      <c r="D23" s="63"/>
      <c r="E23" s="63"/>
      <c r="F23" s="63"/>
      <c r="G23" s="63"/>
      <c r="H23" s="63"/>
      <c r="I23" s="63"/>
      <c r="J23" s="63"/>
      <c r="K23" s="63"/>
      <c r="L23" s="63"/>
      <c r="M23" s="44"/>
    </row>
    <row r="24" spans="1:13" ht="12.75">
      <c r="A24" s="44"/>
      <c r="B24" s="44"/>
      <c r="C24" s="63"/>
      <c r="D24" s="63"/>
      <c r="E24" s="63"/>
      <c r="F24" s="63"/>
      <c r="G24" s="63"/>
      <c r="H24" s="63"/>
      <c r="I24" s="63"/>
      <c r="J24" s="63"/>
      <c r="K24" s="63"/>
      <c r="L24" s="63"/>
      <c r="M24" s="44"/>
    </row>
    <row r="25" spans="1:13" ht="12.75">
      <c r="A25" s="44"/>
      <c r="B25" s="44"/>
      <c r="C25" s="63"/>
      <c r="D25" s="63"/>
      <c r="E25" s="63"/>
      <c r="F25" s="63"/>
      <c r="G25" s="63"/>
      <c r="H25" s="63"/>
      <c r="I25" s="63"/>
      <c r="J25" s="63"/>
      <c r="K25" s="63"/>
      <c r="L25" s="63"/>
      <c r="M25" s="44"/>
    </row>
    <row r="26" spans="1:13" ht="12.75">
      <c r="A26" s="44"/>
      <c r="B26" s="44"/>
      <c r="C26" s="63"/>
      <c r="D26" s="63"/>
      <c r="E26" s="63"/>
      <c r="F26" s="63"/>
      <c r="G26" s="63"/>
      <c r="H26" s="63"/>
      <c r="I26" s="63"/>
      <c r="J26" s="63"/>
      <c r="K26" s="63"/>
      <c r="L26" s="63"/>
      <c r="M26" s="44"/>
    </row>
    <row r="27" spans="1:13" ht="12.75">
      <c r="A27" s="44"/>
      <c r="B27" s="44"/>
      <c r="C27" s="63"/>
      <c r="D27" s="63"/>
      <c r="E27" s="63"/>
      <c r="F27" s="63"/>
      <c r="G27" s="63"/>
      <c r="H27" s="63"/>
      <c r="I27" s="63"/>
      <c r="J27" s="63"/>
      <c r="K27" s="63"/>
      <c r="L27" s="63"/>
      <c r="M27" s="44"/>
    </row>
    <row r="28" spans="1:13" ht="12.75">
      <c r="A28" s="44"/>
      <c r="B28" s="44"/>
      <c r="C28" s="63"/>
      <c r="D28" s="63"/>
      <c r="E28" s="63"/>
      <c r="F28" s="63"/>
      <c r="G28" s="63"/>
      <c r="H28" s="63"/>
      <c r="I28" s="63"/>
      <c r="J28" s="63"/>
      <c r="K28" s="63"/>
      <c r="L28" s="63"/>
      <c r="M28" s="44"/>
    </row>
    <row r="29" spans="1:13" ht="12.75">
      <c r="A29" s="44"/>
      <c r="B29" s="44"/>
      <c r="C29" s="63"/>
      <c r="D29" s="63"/>
      <c r="E29" s="63"/>
      <c r="F29" s="63"/>
      <c r="G29" s="63"/>
      <c r="H29" s="63"/>
      <c r="I29" s="63"/>
      <c r="J29" s="63"/>
      <c r="K29" s="63"/>
      <c r="L29" s="63"/>
      <c r="M29" s="44"/>
    </row>
    <row r="30" spans="1:13" ht="12.75">
      <c r="A30" s="44"/>
      <c r="B30" s="44"/>
      <c r="C30" s="63"/>
      <c r="D30" s="63"/>
      <c r="E30" s="63"/>
      <c r="F30" s="63"/>
      <c r="G30" s="63"/>
      <c r="H30" s="63"/>
      <c r="I30" s="63"/>
      <c r="J30" s="63"/>
      <c r="K30" s="63"/>
      <c r="L30" s="63"/>
      <c r="M30" s="44"/>
    </row>
    <row r="31" spans="1:13" ht="12.75">
      <c r="A31" s="44"/>
      <c r="B31" s="44"/>
      <c r="C31" s="44"/>
      <c r="D31" s="44"/>
      <c r="E31" s="44"/>
      <c r="F31" s="44"/>
      <c r="G31" s="44"/>
      <c r="H31" s="44"/>
      <c r="I31" s="44"/>
      <c r="J31" s="44"/>
      <c r="K31" s="44"/>
      <c r="L31" s="44"/>
      <c r="M31" s="44"/>
    </row>
    <row r="32" spans="1:13" ht="12.75">
      <c r="A32" s="44"/>
      <c r="B32" s="44"/>
      <c r="C32" s="44"/>
      <c r="D32" s="44"/>
      <c r="E32" s="44"/>
      <c r="F32" s="44"/>
      <c r="G32" s="44"/>
      <c r="H32" s="44"/>
      <c r="I32" s="44"/>
      <c r="J32" s="44"/>
      <c r="K32" s="44"/>
      <c r="L32" s="44"/>
      <c r="M32" s="44"/>
    </row>
    <row r="33" spans="1:13" ht="12.75">
      <c r="A33" s="44"/>
      <c r="B33" s="44"/>
      <c r="C33" s="44"/>
      <c r="D33" s="44"/>
      <c r="E33" s="44"/>
      <c r="F33" s="44"/>
      <c r="G33" s="44"/>
      <c r="H33" s="44"/>
      <c r="I33" s="44"/>
      <c r="J33" s="44"/>
      <c r="K33" s="44"/>
      <c r="L33" s="44"/>
      <c r="M33" s="44"/>
    </row>
    <row r="34" spans="1:13" ht="12.75">
      <c r="A34" s="44"/>
      <c r="B34" s="44"/>
      <c r="C34" s="44"/>
      <c r="D34" s="44"/>
      <c r="E34" s="44"/>
      <c r="F34" s="44"/>
      <c r="G34" s="44"/>
      <c r="H34" s="44"/>
      <c r="I34" s="44"/>
      <c r="J34" s="44"/>
      <c r="K34" s="44"/>
      <c r="L34" s="44"/>
      <c r="M34" s="44"/>
    </row>
    <row r="35" spans="1:13" ht="12.75">
      <c r="A35" s="44"/>
      <c r="B35" s="44"/>
      <c r="C35" s="44"/>
      <c r="D35" s="44"/>
      <c r="E35" s="44"/>
      <c r="F35" s="44"/>
      <c r="G35" s="44"/>
      <c r="H35" s="44"/>
      <c r="I35" s="44"/>
      <c r="J35" s="44"/>
      <c r="K35" s="44"/>
      <c r="L35" s="44"/>
      <c r="M35" s="44"/>
    </row>
    <row r="36" spans="1:13" ht="12.75">
      <c r="A36" s="44"/>
      <c r="B36" s="44"/>
      <c r="C36" s="44"/>
      <c r="D36" s="44"/>
      <c r="E36" s="44"/>
      <c r="F36" s="44"/>
      <c r="G36" s="44"/>
      <c r="H36" s="44"/>
      <c r="I36" s="44"/>
      <c r="J36" s="44"/>
      <c r="K36" s="44"/>
      <c r="L36" s="44"/>
      <c r="M36" s="44"/>
    </row>
  </sheetData>
  <sheetProtection/>
  <mergeCells count="2">
    <mergeCell ref="C10:F11"/>
    <mergeCell ref="C13:L20"/>
  </mergeCells>
  <printOptions/>
  <pageMargins left="0.75" right="0.75" top="1" bottom="1" header="0" footer="0"/>
  <pageSetup orientation="portrait" paperSize="9" r:id="rId1"/>
</worksheet>
</file>

<file path=xl/worksheets/sheet15.xml><?xml version="1.0" encoding="utf-8"?>
<worksheet xmlns="http://schemas.openxmlformats.org/spreadsheetml/2006/main" xmlns:r="http://schemas.openxmlformats.org/officeDocument/2006/relationships">
  <sheetPr codeName="Hoja9"/>
  <dimension ref="A1:I500"/>
  <sheetViews>
    <sheetView zoomScalePageLayoutView="0" workbookViewId="0" topLeftCell="A1">
      <pane ySplit="1" topLeftCell="BM2" activePane="bottomLeft" state="frozen"/>
      <selection pane="topLeft" activeCell="A1" sqref="A1"/>
      <selection pane="bottomLeft" activeCell="L50" sqref="L50"/>
    </sheetView>
  </sheetViews>
  <sheetFormatPr defaultColWidth="9.140625" defaultRowHeight="12.75"/>
  <cols>
    <col min="1" max="1" width="42.140625" style="102" bestFit="1" customWidth="1"/>
    <col min="2" max="2" width="25.7109375" style="104" bestFit="1" customWidth="1"/>
    <col min="3" max="3" width="7.421875" style="93" bestFit="1" customWidth="1"/>
    <col min="4" max="4" width="8.7109375" style="93" bestFit="1" customWidth="1"/>
    <col min="5" max="5" width="8.00390625" style="93" bestFit="1" customWidth="1"/>
    <col min="6" max="6" width="6.8515625" style="93" bestFit="1" customWidth="1"/>
    <col min="7" max="7" width="5.7109375" style="93" bestFit="1" customWidth="1"/>
    <col min="8" max="8" width="8.57421875" style="88" bestFit="1" customWidth="1"/>
    <col min="9" max="9" width="11.28125" style="93" bestFit="1" customWidth="1"/>
    <col min="10" max="16384" width="9.140625" style="88" customWidth="1"/>
  </cols>
  <sheetData>
    <row r="1" spans="1:9" s="117" customFormat="1" ht="49.5">
      <c r="A1" s="112" t="s">
        <v>1851</v>
      </c>
      <c r="B1" s="113" t="s">
        <v>4973</v>
      </c>
      <c r="C1" s="114" t="s">
        <v>1870</v>
      </c>
      <c r="D1" s="114" t="s">
        <v>1900</v>
      </c>
      <c r="E1" s="114" t="s">
        <v>1107</v>
      </c>
      <c r="F1" s="114" t="s">
        <v>3844</v>
      </c>
      <c r="G1" s="115" t="s">
        <v>3845</v>
      </c>
      <c r="H1" s="116" t="s">
        <v>1108</v>
      </c>
      <c r="I1" s="114" t="s">
        <v>1901</v>
      </c>
    </row>
    <row r="2" spans="1:9" ht="15">
      <c r="A2" s="97" t="s">
        <v>1906</v>
      </c>
      <c r="B2" s="96" t="s">
        <v>3117</v>
      </c>
      <c r="C2" s="89" t="s">
        <v>1854</v>
      </c>
      <c r="D2" s="89">
        <v>1</v>
      </c>
      <c r="E2" s="89">
        <v>115</v>
      </c>
      <c r="F2" s="89">
        <v>0.2</v>
      </c>
      <c r="G2" s="89"/>
      <c r="H2" s="90">
        <f aca="true" t="shared" si="0" ref="H2:H9">IF(D2*((E2-(G2*10)+(F2*4.1667))/50)&lt;0,0,D2*((E2-(G2*10)+(F2*4.1667))/50))</f>
        <v>2.3166668</v>
      </c>
      <c r="I2" s="93" t="s">
        <v>1854</v>
      </c>
    </row>
    <row r="3" spans="1:9" ht="15">
      <c r="A3" s="96" t="s">
        <v>1902</v>
      </c>
      <c r="B3" s="96" t="s">
        <v>4972</v>
      </c>
      <c r="C3" s="89" t="s">
        <v>1854</v>
      </c>
      <c r="D3" s="89">
        <v>0.52</v>
      </c>
      <c r="E3" s="89">
        <v>236</v>
      </c>
      <c r="F3" s="89">
        <v>16</v>
      </c>
      <c r="G3" s="89"/>
      <c r="H3" s="90">
        <f>IF(D3*((E3-(G3*10)+(F3*4.1667))/50)&lt;0,0,D3*((E3-(G3*10)+(F3*4.1667))/50))</f>
        <v>3.1477388799999995</v>
      </c>
      <c r="I3" s="93" t="s">
        <v>1858</v>
      </c>
    </row>
    <row r="4" spans="1:9" ht="15">
      <c r="A4" s="96" t="s">
        <v>1903</v>
      </c>
      <c r="B4" s="96" t="s">
        <v>581</v>
      </c>
      <c r="C4" s="89" t="s">
        <v>1854</v>
      </c>
      <c r="D4" s="89">
        <v>0.65</v>
      </c>
      <c r="E4" s="89">
        <v>152</v>
      </c>
      <c r="F4" s="89">
        <v>8</v>
      </c>
      <c r="G4" s="89"/>
      <c r="H4" s="90">
        <f>IF(D4*((E4-(G4*10)+(F4*4.1667))/50)&lt;0,0,D4*((E4-(G4*10)+(F4*4.1667))/50))</f>
        <v>2.4093367999999997</v>
      </c>
      <c r="I4" s="93" t="s">
        <v>1858</v>
      </c>
    </row>
    <row r="5" spans="1:9" ht="15">
      <c r="A5" s="98" t="s">
        <v>1904</v>
      </c>
      <c r="B5" s="103" t="s">
        <v>818</v>
      </c>
      <c r="C5" s="91" t="s">
        <v>1854</v>
      </c>
      <c r="D5" s="92">
        <v>2</v>
      </c>
      <c r="E5" s="92">
        <v>75</v>
      </c>
      <c r="F5" s="92">
        <v>1.2</v>
      </c>
      <c r="G5" s="92"/>
      <c r="H5" s="90">
        <f>IF(D5*((E5-(G5*10)+(F5*4.1667))/50)&lt;0,0,D5*((E5-(G5*10)+(F5*4.1667))/50))</f>
        <v>3.2000016</v>
      </c>
      <c r="I5" s="93" t="s">
        <v>1860</v>
      </c>
    </row>
    <row r="6" spans="1:9" ht="15">
      <c r="A6" s="98" t="s">
        <v>1905</v>
      </c>
      <c r="B6" s="103" t="s">
        <v>1853</v>
      </c>
      <c r="C6" s="91" t="s">
        <v>1854</v>
      </c>
      <c r="D6" s="92">
        <v>4.5</v>
      </c>
      <c r="E6" s="92">
        <v>33</v>
      </c>
      <c r="F6" s="92">
        <v>0.2</v>
      </c>
      <c r="G6" s="92"/>
      <c r="H6" s="90">
        <f t="shared" si="0"/>
        <v>3.0450006</v>
      </c>
      <c r="I6" s="93" t="s">
        <v>1861</v>
      </c>
    </row>
    <row r="7" spans="1:9" ht="15">
      <c r="A7" s="97" t="s">
        <v>1907</v>
      </c>
      <c r="B7" s="96" t="s">
        <v>4976</v>
      </c>
      <c r="C7" s="89" t="s">
        <v>4994</v>
      </c>
      <c r="D7" s="89">
        <v>2</v>
      </c>
      <c r="E7" s="89">
        <v>11</v>
      </c>
      <c r="F7" s="89">
        <v>0.85</v>
      </c>
      <c r="G7" s="89"/>
      <c r="H7" s="90">
        <f t="shared" si="0"/>
        <v>0.5816678</v>
      </c>
      <c r="I7" s="93" t="s">
        <v>818</v>
      </c>
    </row>
    <row r="8" spans="1:9" ht="15">
      <c r="A8" s="97" t="s">
        <v>1908</v>
      </c>
      <c r="B8" s="96" t="s">
        <v>1875</v>
      </c>
      <c r="C8" s="89" t="s">
        <v>1854</v>
      </c>
      <c r="D8" s="89">
        <v>0.15</v>
      </c>
      <c r="E8" s="89">
        <v>392</v>
      </c>
      <c r="F8" s="89">
        <v>4.6</v>
      </c>
      <c r="G8" s="89">
        <v>3.5</v>
      </c>
      <c r="H8" s="90">
        <f t="shared" si="0"/>
        <v>1.12850046</v>
      </c>
      <c r="I8" s="93" t="s">
        <v>64</v>
      </c>
    </row>
    <row r="9" spans="1:9" ht="15">
      <c r="A9" s="97" t="s">
        <v>1909</v>
      </c>
      <c r="B9" s="96" t="s">
        <v>1875</v>
      </c>
      <c r="C9" s="89" t="s">
        <v>1854</v>
      </c>
      <c r="D9" s="89">
        <v>0.15</v>
      </c>
      <c r="E9" s="89">
        <v>370</v>
      </c>
      <c r="F9" s="89">
        <v>1</v>
      </c>
      <c r="G9" s="89">
        <v>3</v>
      </c>
      <c r="H9" s="90">
        <f t="shared" si="0"/>
        <v>1.0325000999999998</v>
      </c>
      <c r="I9" s="93" t="s">
        <v>64</v>
      </c>
    </row>
    <row r="10" spans="1:9" ht="15">
      <c r="A10" s="97" t="s">
        <v>3986</v>
      </c>
      <c r="B10" s="96" t="s">
        <v>3987</v>
      </c>
      <c r="C10" s="89" t="s">
        <v>1854</v>
      </c>
      <c r="D10" s="89">
        <v>0.33</v>
      </c>
      <c r="E10" s="89">
        <v>49</v>
      </c>
      <c r="F10" s="89">
        <v>0.1</v>
      </c>
      <c r="G10" s="89"/>
      <c r="H10" s="90">
        <f>IF(D10*((E10-(G10*10)+(F10*4.1667))/50)&lt;0,0,D10*((E10-(G10*10)+(F10*4.1667))/50))</f>
        <v>0.32615002200000004</v>
      </c>
      <c r="I10" s="93" t="s">
        <v>3988</v>
      </c>
    </row>
    <row r="11" spans="1:9" ht="15">
      <c r="A11" s="97" t="s">
        <v>1910</v>
      </c>
      <c r="B11" s="96" t="s">
        <v>4977</v>
      </c>
      <c r="C11" s="89">
        <v>1</v>
      </c>
      <c r="D11" s="89">
        <v>1</v>
      </c>
      <c r="E11" s="89">
        <v>0.37</v>
      </c>
      <c r="F11" s="89">
        <v>0.01</v>
      </c>
      <c r="G11" s="89"/>
      <c r="H11" s="90">
        <f aca="true" t="shared" si="1" ref="H11:H22">IF(D11*((E11-(G11*10)+(F11*4.1667))/50)&lt;0,0,D11*((E11-(G11*10)+(F11*4.1667))/50))</f>
        <v>0.00823334</v>
      </c>
      <c r="I11" s="93" t="s">
        <v>1858</v>
      </c>
    </row>
    <row r="12" spans="1:9" ht="15">
      <c r="A12" s="97" t="s">
        <v>1876</v>
      </c>
      <c r="B12" s="96" t="s">
        <v>1877</v>
      </c>
      <c r="C12" s="89" t="s">
        <v>1854</v>
      </c>
      <c r="D12" s="89">
        <v>0.5</v>
      </c>
      <c r="E12" s="89">
        <v>340</v>
      </c>
      <c r="F12" s="89">
        <v>2</v>
      </c>
      <c r="G12" s="89"/>
      <c r="H12" s="90">
        <f t="shared" si="1"/>
        <v>3.4833339999999997</v>
      </c>
      <c r="I12" s="93" t="s">
        <v>1562</v>
      </c>
    </row>
    <row r="13" spans="1:9" ht="15">
      <c r="A13" s="97" t="s">
        <v>1911</v>
      </c>
      <c r="B13" s="96" t="s">
        <v>1878</v>
      </c>
      <c r="C13" s="89" t="s">
        <v>1854</v>
      </c>
      <c r="D13" s="89">
        <v>1.3</v>
      </c>
      <c r="E13" s="89">
        <v>136</v>
      </c>
      <c r="F13" s="89">
        <v>9.2</v>
      </c>
      <c r="G13" s="89"/>
      <c r="H13" s="90">
        <f>IF(D13*((E13-(G13*10)+(F13*4.1667))/50)&lt;0,0,D13*((E13-(G13*10)+(F13*4.1667))/50))</f>
        <v>4.53267464</v>
      </c>
      <c r="I13" s="93" t="s">
        <v>1858</v>
      </c>
    </row>
    <row r="14" spans="1:9" ht="15">
      <c r="A14" s="97" t="s">
        <v>1912</v>
      </c>
      <c r="B14" s="96" t="s">
        <v>1878</v>
      </c>
      <c r="C14" s="89" t="s">
        <v>1854</v>
      </c>
      <c r="D14" s="89">
        <v>1.3</v>
      </c>
      <c r="E14" s="89">
        <v>122.6</v>
      </c>
      <c r="F14" s="89">
        <v>7.8</v>
      </c>
      <c r="G14" s="89"/>
      <c r="H14" s="90">
        <f t="shared" si="1"/>
        <v>4.03260676</v>
      </c>
      <c r="I14" s="93" t="s">
        <v>1858</v>
      </c>
    </row>
    <row r="15" spans="1:9" ht="15">
      <c r="A15" s="97" t="s">
        <v>1913</v>
      </c>
      <c r="B15" s="96" t="s">
        <v>4993</v>
      </c>
      <c r="C15" s="89" t="s">
        <v>1854</v>
      </c>
      <c r="D15" s="89">
        <v>4.25</v>
      </c>
      <c r="E15" s="89">
        <v>12</v>
      </c>
      <c r="F15" s="89">
        <v>0.1</v>
      </c>
      <c r="G15" s="89"/>
      <c r="H15" s="90">
        <f t="shared" si="1"/>
        <v>1.0554169500000001</v>
      </c>
      <c r="I15" s="93" t="s">
        <v>1858</v>
      </c>
    </row>
    <row r="16" spans="1:9" ht="15">
      <c r="A16" s="97" t="s">
        <v>1914</v>
      </c>
      <c r="B16" s="96" t="s">
        <v>3985</v>
      </c>
      <c r="C16" s="89" t="s">
        <v>1854</v>
      </c>
      <c r="D16" s="89">
        <v>4</v>
      </c>
      <c r="E16" s="89">
        <v>119.2</v>
      </c>
      <c r="F16" s="89">
        <v>1.6</v>
      </c>
      <c r="G16" s="89"/>
      <c r="H16" s="90">
        <f>IF(D16*((E16-(G16*10)+(F16*4.1667))/50)&lt;0,0,D16*((E16-(G16*10)+(F16*4.1667))/50))</f>
        <v>10.0693376</v>
      </c>
      <c r="I16" s="93" t="s">
        <v>1859</v>
      </c>
    </row>
    <row r="17" spans="1:9" ht="15">
      <c r="A17" s="96" t="s">
        <v>1915</v>
      </c>
      <c r="B17" s="96" t="s">
        <v>3175</v>
      </c>
      <c r="C17" s="89" t="s">
        <v>2620</v>
      </c>
      <c r="D17" s="89">
        <v>2</v>
      </c>
      <c r="E17" s="89">
        <v>80</v>
      </c>
      <c r="F17" s="89">
        <v>1</v>
      </c>
      <c r="G17" s="89"/>
      <c r="H17" s="90">
        <f t="shared" si="1"/>
        <v>3.366668</v>
      </c>
      <c r="I17" s="93" t="s">
        <v>1861</v>
      </c>
    </row>
    <row r="18" spans="1:9" ht="15">
      <c r="A18" s="96" t="s">
        <v>429</v>
      </c>
      <c r="B18" s="96" t="s">
        <v>1807</v>
      </c>
      <c r="C18" s="89" t="s">
        <v>2620</v>
      </c>
      <c r="D18" s="89">
        <v>0.85</v>
      </c>
      <c r="E18" s="89">
        <v>390</v>
      </c>
      <c r="F18" s="89">
        <v>0.1</v>
      </c>
      <c r="G18" s="89"/>
      <c r="H18" s="90">
        <f t="shared" si="1"/>
        <v>6.63708339</v>
      </c>
      <c r="I18" s="93" t="s">
        <v>1859</v>
      </c>
    </row>
    <row r="19" spans="1:9" ht="15">
      <c r="A19" s="99" t="s">
        <v>582</v>
      </c>
      <c r="B19" s="99" t="s">
        <v>583</v>
      </c>
      <c r="C19" s="93" t="s">
        <v>2620</v>
      </c>
      <c r="D19" s="89">
        <v>0.1</v>
      </c>
      <c r="E19" s="89">
        <v>338</v>
      </c>
      <c r="F19" s="89"/>
      <c r="G19" s="89"/>
      <c r="H19" s="90">
        <f t="shared" si="1"/>
        <v>0.676</v>
      </c>
      <c r="I19" s="93" t="s">
        <v>584</v>
      </c>
    </row>
    <row r="20" spans="1:9" ht="15">
      <c r="A20" s="97" t="s">
        <v>1916</v>
      </c>
      <c r="B20" s="96" t="s">
        <v>1853</v>
      </c>
      <c r="C20" s="89" t="s">
        <v>1854</v>
      </c>
      <c r="D20" s="89">
        <v>4.5</v>
      </c>
      <c r="E20" s="89">
        <v>54</v>
      </c>
      <c r="F20" s="89">
        <v>0.4</v>
      </c>
      <c r="G20" s="89"/>
      <c r="H20" s="90">
        <f t="shared" si="1"/>
        <v>5.0100012000000005</v>
      </c>
      <c r="I20" s="93" t="s">
        <v>1861</v>
      </c>
    </row>
    <row r="21" spans="1:9" ht="15">
      <c r="A21" s="97" t="s">
        <v>1917</v>
      </c>
      <c r="B21" s="96" t="s">
        <v>1852</v>
      </c>
      <c r="C21" s="89">
        <v>1</v>
      </c>
      <c r="D21" s="89">
        <v>1</v>
      </c>
      <c r="E21" s="89">
        <v>188</v>
      </c>
      <c r="F21" s="89">
        <v>11.1</v>
      </c>
      <c r="G21" s="89"/>
      <c r="H21" s="90">
        <f t="shared" si="1"/>
        <v>4.6850074</v>
      </c>
      <c r="I21" s="93" t="s">
        <v>1863</v>
      </c>
    </row>
    <row r="22" spans="1:9" ht="15">
      <c r="A22" s="97" t="s">
        <v>1918</v>
      </c>
      <c r="B22" s="96" t="s">
        <v>415</v>
      </c>
      <c r="C22" s="89" t="s">
        <v>1854</v>
      </c>
      <c r="D22" s="89">
        <v>3.75</v>
      </c>
      <c r="E22" s="89">
        <v>101</v>
      </c>
      <c r="F22" s="89">
        <v>0.9</v>
      </c>
      <c r="G22" s="89">
        <v>4</v>
      </c>
      <c r="H22" s="90">
        <f t="shared" si="1"/>
        <v>4.856252249999999</v>
      </c>
      <c r="I22" s="93" t="s">
        <v>416</v>
      </c>
    </row>
    <row r="23" spans="1:9" ht="15">
      <c r="A23" s="97" t="s">
        <v>1919</v>
      </c>
      <c r="B23" s="96" t="s">
        <v>4976</v>
      </c>
      <c r="C23" s="89" t="s">
        <v>1854</v>
      </c>
      <c r="D23" s="89">
        <v>1</v>
      </c>
      <c r="E23" s="89">
        <v>40</v>
      </c>
      <c r="F23" s="89">
        <v>0.3</v>
      </c>
      <c r="G23" s="89"/>
      <c r="H23" s="90">
        <f aca="true" t="shared" si="2" ref="H23:H33">IF(D23*((E23-(G23*10)+(F23*4.1667))/50)&lt;0,0,D23*((E23-(G23*10)+(F23*4.1667))/50))</f>
        <v>0.8250002000000001</v>
      </c>
      <c r="I23" s="93" t="s">
        <v>4982</v>
      </c>
    </row>
    <row r="24" spans="1:9" ht="15">
      <c r="A24" s="97" t="s">
        <v>1920</v>
      </c>
      <c r="B24" s="96" t="s">
        <v>4976</v>
      </c>
      <c r="C24" s="89" t="s">
        <v>1854</v>
      </c>
      <c r="D24" s="89">
        <v>1</v>
      </c>
      <c r="E24" s="89">
        <v>64</v>
      </c>
      <c r="F24" s="89">
        <v>3.6</v>
      </c>
      <c r="G24" s="89"/>
      <c r="H24" s="90">
        <f t="shared" si="2"/>
        <v>1.5800024</v>
      </c>
      <c r="I24" s="93" t="s">
        <v>4982</v>
      </c>
    </row>
    <row r="25" spans="1:9" ht="15">
      <c r="A25" s="97" t="s">
        <v>4989</v>
      </c>
      <c r="B25" s="96" t="s">
        <v>1877</v>
      </c>
      <c r="C25" s="89" t="s">
        <v>1854</v>
      </c>
      <c r="D25" s="89">
        <v>0.3</v>
      </c>
      <c r="E25" s="89">
        <v>333</v>
      </c>
      <c r="F25" s="89">
        <v>0.8</v>
      </c>
      <c r="G25" s="89"/>
      <c r="H25" s="90">
        <f t="shared" si="2"/>
        <v>2.01800016</v>
      </c>
      <c r="I25" s="93" t="s">
        <v>992</v>
      </c>
    </row>
    <row r="26" spans="1:9" ht="15">
      <c r="A26" s="97" t="s">
        <v>1921</v>
      </c>
      <c r="B26" s="96" t="s">
        <v>4988</v>
      </c>
      <c r="C26" s="89" t="s">
        <v>1854</v>
      </c>
      <c r="D26" s="89">
        <v>0.1</v>
      </c>
      <c r="E26" s="89">
        <v>348</v>
      </c>
      <c r="F26" s="89">
        <v>35</v>
      </c>
      <c r="G26" s="89"/>
      <c r="H26" s="90">
        <f t="shared" si="2"/>
        <v>0.987669</v>
      </c>
      <c r="I26" s="93" t="s">
        <v>4983</v>
      </c>
    </row>
    <row r="27" spans="1:9" ht="15">
      <c r="A27" s="97" t="s">
        <v>1922</v>
      </c>
      <c r="B27" s="96" t="s">
        <v>1867</v>
      </c>
      <c r="C27" s="89" t="s">
        <v>1854</v>
      </c>
      <c r="D27" s="89">
        <v>0.2916</v>
      </c>
      <c r="E27" s="89">
        <v>445</v>
      </c>
      <c r="F27" s="89">
        <v>22.55</v>
      </c>
      <c r="G27" s="89"/>
      <c r="H27" s="90">
        <f t="shared" si="2"/>
        <v>3.14320938372</v>
      </c>
      <c r="I27" s="93" t="s">
        <v>28</v>
      </c>
    </row>
    <row r="28" spans="1:9" ht="15">
      <c r="A28" s="97" t="s">
        <v>423</v>
      </c>
      <c r="B28" s="96" t="s">
        <v>424</v>
      </c>
      <c r="C28" s="89" t="s">
        <v>1854</v>
      </c>
      <c r="D28" s="89">
        <v>1</v>
      </c>
      <c r="E28" s="89">
        <v>60</v>
      </c>
      <c r="F28" s="89"/>
      <c r="G28" s="89"/>
      <c r="H28" s="90">
        <f t="shared" si="2"/>
        <v>1.2</v>
      </c>
      <c r="I28" s="93" t="s">
        <v>2620</v>
      </c>
    </row>
    <row r="29" spans="1:9" ht="15">
      <c r="A29" s="97" t="s">
        <v>4995</v>
      </c>
      <c r="B29" s="96" t="s">
        <v>1877</v>
      </c>
      <c r="C29" s="89" t="s">
        <v>1854</v>
      </c>
      <c r="D29" s="89">
        <v>0.1</v>
      </c>
      <c r="E29" s="89">
        <v>553</v>
      </c>
      <c r="F29" s="89">
        <v>61</v>
      </c>
      <c r="G29" s="89"/>
      <c r="H29" s="90">
        <f t="shared" si="2"/>
        <v>1.6143374</v>
      </c>
      <c r="I29" s="93" t="s">
        <v>4983</v>
      </c>
    </row>
    <row r="30" spans="1:9" ht="15">
      <c r="A30" s="97" t="s">
        <v>1923</v>
      </c>
      <c r="B30" s="96" t="s">
        <v>1877</v>
      </c>
      <c r="C30" s="89" t="s">
        <v>1854</v>
      </c>
      <c r="D30" s="89">
        <v>0.1</v>
      </c>
      <c r="E30" s="89">
        <v>364</v>
      </c>
      <c r="F30" s="89">
        <v>40</v>
      </c>
      <c r="G30" s="89">
        <v>0.4</v>
      </c>
      <c r="H30" s="90">
        <f t="shared" si="2"/>
        <v>1.053336</v>
      </c>
      <c r="I30" s="93" t="s">
        <v>4983</v>
      </c>
    </row>
    <row r="31" spans="1:9" ht="15">
      <c r="A31" s="110" t="s">
        <v>1113</v>
      </c>
      <c r="B31" s="96" t="s">
        <v>1864</v>
      </c>
      <c r="C31" s="89" t="s">
        <v>1854</v>
      </c>
      <c r="D31" s="89">
        <v>0.75</v>
      </c>
      <c r="E31" s="89">
        <v>220</v>
      </c>
      <c r="F31" s="89">
        <v>11</v>
      </c>
      <c r="G31" s="89"/>
      <c r="H31" s="90">
        <f t="shared" si="2"/>
        <v>3.9875055000000006</v>
      </c>
      <c r="I31" s="93" t="s">
        <v>28</v>
      </c>
    </row>
    <row r="32" spans="1:9" ht="15">
      <c r="A32" s="97" t="s">
        <v>31</v>
      </c>
      <c r="B32" s="96" t="s">
        <v>1866</v>
      </c>
      <c r="C32" s="89" t="s">
        <v>1854</v>
      </c>
      <c r="D32" s="89">
        <v>0.15</v>
      </c>
      <c r="E32" s="89">
        <v>485</v>
      </c>
      <c r="F32" s="89">
        <v>27</v>
      </c>
      <c r="G32" s="89"/>
      <c r="H32" s="90">
        <f t="shared" si="2"/>
        <v>1.7925027</v>
      </c>
      <c r="I32" s="93" t="s">
        <v>28</v>
      </c>
    </row>
    <row r="33" spans="1:9" ht="15">
      <c r="A33" s="97" t="s">
        <v>4975</v>
      </c>
      <c r="B33" s="96" t="s">
        <v>1869</v>
      </c>
      <c r="C33" s="89" t="s">
        <v>1854</v>
      </c>
      <c r="D33" s="89">
        <v>1</v>
      </c>
      <c r="E33" s="89">
        <v>244.4</v>
      </c>
      <c r="F33" s="89">
        <v>20</v>
      </c>
      <c r="G33" s="89"/>
      <c r="H33" s="90">
        <f t="shared" si="2"/>
        <v>6.554679999999999</v>
      </c>
      <c r="I33" s="93" t="s">
        <v>1854</v>
      </c>
    </row>
    <row r="34" spans="1:9" ht="15">
      <c r="A34" s="97" t="s">
        <v>32</v>
      </c>
      <c r="B34" s="96" t="s">
        <v>1868</v>
      </c>
      <c r="C34" s="89" t="s">
        <v>1854</v>
      </c>
      <c r="D34" s="89">
        <v>0.4</v>
      </c>
      <c r="E34" s="89">
        <v>467</v>
      </c>
      <c r="F34" s="89">
        <v>27</v>
      </c>
      <c r="G34" s="89"/>
      <c r="H34" s="90">
        <f aca="true" t="shared" si="3" ref="H34:H51">IF(D34*((E34-(G34*10)+(F34*4.1667))/50)&lt;0,0,D34*((E34-(G34*10)+(F34*4.1667))/50))</f>
        <v>4.636007200000001</v>
      </c>
      <c r="I34" s="93" t="s">
        <v>28</v>
      </c>
    </row>
    <row r="35" spans="1:9" ht="15">
      <c r="A35" s="97" t="s">
        <v>4981</v>
      </c>
      <c r="B35" s="96" t="s">
        <v>1104</v>
      </c>
      <c r="C35" s="89" t="s">
        <v>1854</v>
      </c>
      <c r="D35" s="89">
        <v>0.1</v>
      </c>
      <c r="E35" s="89">
        <v>303</v>
      </c>
      <c r="F35" s="89">
        <v>27</v>
      </c>
      <c r="G35" s="89"/>
      <c r="H35" s="90">
        <f t="shared" si="3"/>
        <v>0.8310018</v>
      </c>
      <c r="I35" s="93" t="s">
        <v>4983</v>
      </c>
    </row>
    <row r="36" spans="1:9" ht="15">
      <c r="A36" s="97" t="s">
        <v>33</v>
      </c>
      <c r="B36" s="96" t="s">
        <v>1869</v>
      </c>
      <c r="C36" s="89" t="s">
        <v>1854</v>
      </c>
      <c r="D36" s="89">
        <v>0.1</v>
      </c>
      <c r="E36" s="89">
        <v>376</v>
      </c>
      <c r="F36" s="89">
        <v>3.5</v>
      </c>
      <c r="G36" s="89"/>
      <c r="H36" s="90">
        <f>IF(D36*((E36-(G36*10)+(F36*4.1667))/50)&lt;0,0,D36*((E36-(G36*10)+(F36*4.1667))/50))</f>
        <v>0.7811669</v>
      </c>
      <c r="I36" s="93" t="s">
        <v>4983</v>
      </c>
    </row>
    <row r="37" spans="1:9" ht="15">
      <c r="A37" s="97" t="s">
        <v>425</v>
      </c>
      <c r="B37" s="96" t="s">
        <v>1873</v>
      </c>
      <c r="C37" s="89" t="s">
        <v>1854</v>
      </c>
      <c r="D37" s="89">
        <v>0.07</v>
      </c>
      <c r="E37" s="89">
        <v>545</v>
      </c>
      <c r="F37" s="89">
        <v>33.4</v>
      </c>
      <c r="G37" s="89"/>
      <c r="H37" s="90">
        <f t="shared" si="3"/>
        <v>0.9578348920000002</v>
      </c>
      <c r="I37" s="93" t="s">
        <v>1874</v>
      </c>
    </row>
    <row r="38" spans="1:9" ht="15">
      <c r="A38" s="97" t="s">
        <v>1808</v>
      </c>
      <c r="B38" s="96" t="s">
        <v>1809</v>
      </c>
      <c r="C38" s="89" t="s">
        <v>1854</v>
      </c>
      <c r="D38" s="89">
        <v>0.035</v>
      </c>
      <c r="E38" s="89">
        <v>388</v>
      </c>
      <c r="F38" s="89">
        <v>2.9</v>
      </c>
      <c r="G38" s="89"/>
      <c r="H38" s="90">
        <f>IF(D38*((E38-(G38*10)+(F38*4.1667))/50)&lt;0,0,D38*((E38-(G38*10)+(F38*4.1667))/50))</f>
        <v>0.280058401</v>
      </c>
      <c r="I38" s="93" t="s">
        <v>1810</v>
      </c>
    </row>
    <row r="39" spans="1:9" ht="15">
      <c r="A39" s="111" t="s">
        <v>2095</v>
      </c>
      <c r="B39" s="96" t="s">
        <v>1104</v>
      </c>
      <c r="C39" s="93" t="s">
        <v>1854</v>
      </c>
      <c r="D39" s="89">
        <v>2.5</v>
      </c>
      <c r="E39" s="89">
        <v>110.2</v>
      </c>
      <c r="F39" s="89">
        <v>2.5</v>
      </c>
      <c r="G39" s="89"/>
      <c r="H39" s="90">
        <f t="shared" si="3"/>
        <v>6.0308375000000005</v>
      </c>
      <c r="I39" s="93" t="s">
        <v>2620</v>
      </c>
    </row>
    <row r="40" spans="1:9" ht="15">
      <c r="A40" s="110" t="s">
        <v>34</v>
      </c>
      <c r="B40" s="96" t="s">
        <v>1871</v>
      </c>
      <c r="C40" s="89" t="s">
        <v>1854</v>
      </c>
      <c r="D40" s="89">
        <v>0.3</v>
      </c>
      <c r="E40" s="89">
        <v>255</v>
      </c>
      <c r="F40" s="89">
        <v>3</v>
      </c>
      <c r="G40" s="89">
        <v>2</v>
      </c>
      <c r="H40" s="90">
        <f t="shared" si="3"/>
        <v>1.4850006</v>
      </c>
      <c r="I40" s="93" t="s">
        <v>1872</v>
      </c>
    </row>
    <row r="41" spans="1:8" ht="15" hidden="1">
      <c r="A41" s="100"/>
      <c r="B41" s="100"/>
      <c r="C41" s="94"/>
      <c r="D41" s="89"/>
      <c r="E41" s="89"/>
      <c r="F41" s="89"/>
      <c r="G41" s="89"/>
      <c r="H41" s="90">
        <f t="shared" si="3"/>
        <v>0</v>
      </c>
    </row>
    <row r="42" spans="1:9" ht="15">
      <c r="A42" s="111" t="s">
        <v>1150</v>
      </c>
      <c r="B42" s="101" t="s">
        <v>1151</v>
      </c>
      <c r="C42" s="93" t="s">
        <v>1854</v>
      </c>
      <c r="D42" s="89">
        <v>0.8</v>
      </c>
      <c r="E42" s="89">
        <v>142</v>
      </c>
      <c r="F42" s="89">
        <v>10</v>
      </c>
      <c r="G42" s="89">
        <v>1.5</v>
      </c>
      <c r="H42" s="90">
        <f t="shared" si="3"/>
        <v>2.698672</v>
      </c>
      <c r="I42" s="93" t="s">
        <v>1858</v>
      </c>
    </row>
    <row r="43" spans="1:9" ht="15">
      <c r="A43" s="110" t="s">
        <v>4996</v>
      </c>
      <c r="B43" s="96"/>
      <c r="C43" s="89" t="s">
        <v>1854</v>
      </c>
      <c r="D43" s="89">
        <v>1</v>
      </c>
      <c r="E43" s="89">
        <v>88</v>
      </c>
      <c r="F43" s="89">
        <v>1</v>
      </c>
      <c r="G43" s="89"/>
      <c r="H43" s="90">
        <f>IF(D43*((E43-(G43*10)+(F43*4.1667))/50)&lt;0,0,D43*((E43-(G43*10)+(F43*4.1667))/50))</f>
        <v>1.843334</v>
      </c>
      <c r="I43" s="93" t="s">
        <v>2620</v>
      </c>
    </row>
    <row r="44" spans="1:9" ht="15">
      <c r="A44" s="101" t="s">
        <v>35</v>
      </c>
      <c r="B44" s="96" t="s">
        <v>419</v>
      </c>
      <c r="C44" s="93" t="s">
        <v>1854</v>
      </c>
      <c r="D44" s="89">
        <v>1.5</v>
      </c>
      <c r="E44" s="89">
        <v>39</v>
      </c>
      <c r="F44" s="89">
        <v>0.6</v>
      </c>
      <c r="G44" s="89"/>
      <c r="H44" s="90">
        <f>IF(D44*((E44-(G44*10)+(F44*4.1667))/50)&lt;0,0,D44*((E44-(G44*10)+(F44*4.1667))/50))</f>
        <v>1.2450006</v>
      </c>
      <c r="I44" s="93" t="s">
        <v>1858</v>
      </c>
    </row>
    <row r="45" spans="1:9" ht="15">
      <c r="A45" s="101" t="s">
        <v>421</v>
      </c>
      <c r="B45" s="96" t="s">
        <v>420</v>
      </c>
      <c r="C45" s="93" t="s">
        <v>1854</v>
      </c>
      <c r="D45" s="89">
        <v>0.34</v>
      </c>
      <c r="E45" s="89">
        <v>64</v>
      </c>
      <c r="F45" s="89"/>
      <c r="G45" s="89"/>
      <c r="H45" s="90">
        <f>IF(D45*((E45-(G45*10)+(F45*4.1667))/50)&lt;0,0,D45*((E45-(G45*10)+(F45*4.1667))/50))</f>
        <v>0.43520000000000003</v>
      </c>
      <c r="I45" s="93" t="s">
        <v>422</v>
      </c>
    </row>
    <row r="46" spans="1:9" ht="15">
      <c r="A46" s="101" t="s">
        <v>36</v>
      </c>
      <c r="B46" s="101" t="s">
        <v>1864</v>
      </c>
      <c r="C46" s="93" t="s">
        <v>1854</v>
      </c>
      <c r="D46" s="89">
        <v>3</v>
      </c>
      <c r="E46" s="89">
        <v>211</v>
      </c>
      <c r="F46" s="89">
        <v>7</v>
      </c>
      <c r="G46" s="89"/>
      <c r="H46" s="90">
        <f>IF(D46*((E46-(G46*10)+(F46*4.1667))/50)&lt;0,0,D46*((E46-(G46*10)+(F46*4.1667))/50))</f>
        <v>14.410014</v>
      </c>
      <c r="I46" s="93" t="s">
        <v>4997</v>
      </c>
    </row>
    <row r="47" spans="1:9" ht="15">
      <c r="A47" s="99" t="s">
        <v>1005</v>
      </c>
      <c r="B47" s="99" t="s">
        <v>4990</v>
      </c>
      <c r="C47" s="95" t="s">
        <v>1854</v>
      </c>
      <c r="D47" s="89">
        <v>1.25</v>
      </c>
      <c r="E47" s="89">
        <v>361</v>
      </c>
      <c r="F47" s="89">
        <v>1</v>
      </c>
      <c r="G47" s="89"/>
      <c r="H47" s="90">
        <f>IF(D47*((E47-(G47*10)+(F47*4.1667))/50)&lt;0,0,D47*((E47-(G47*10)+(F47*4.1667))/50))</f>
        <v>9.1291675</v>
      </c>
      <c r="I47" s="93" t="s">
        <v>1859</v>
      </c>
    </row>
    <row r="48" spans="1:9" ht="15">
      <c r="A48" s="97" t="s">
        <v>4998</v>
      </c>
      <c r="B48" s="96" t="s">
        <v>4999</v>
      </c>
      <c r="C48" s="89">
        <v>1</v>
      </c>
      <c r="D48" s="89">
        <v>1</v>
      </c>
      <c r="E48" s="89">
        <v>55</v>
      </c>
      <c r="F48" s="89">
        <v>0.13</v>
      </c>
      <c r="G48" s="89"/>
      <c r="H48" s="90">
        <f t="shared" si="3"/>
        <v>1.11083342</v>
      </c>
      <c r="I48" s="93" t="s">
        <v>1862</v>
      </c>
    </row>
    <row r="49" spans="1:9" ht="15">
      <c r="A49" s="97" t="s">
        <v>1879</v>
      </c>
      <c r="B49" s="96" t="s">
        <v>3175</v>
      </c>
      <c r="C49" s="89" t="s">
        <v>1854</v>
      </c>
      <c r="D49" s="89">
        <v>2</v>
      </c>
      <c r="E49" s="89">
        <v>90</v>
      </c>
      <c r="F49" s="89">
        <v>4</v>
      </c>
      <c r="G49" s="89"/>
      <c r="H49" s="90">
        <f>IF(D49*((E49-(G49*10)+(F49*4.1667))/50)&lt;0,0,D49*((E49-(G49*10)+(F49*4.1667))/50))</f>
        <v>4.266672</v>
      </c>
      <c r="I49" s="93" t="s">
        <v>1862</v>
      </c>
    </row>
    <row r="50" spans="1:9" ht="15">
      <c r="A50" s="97" t="s">
        <v>37</v>
      </c>
      <c r="B50" s="96" t="s">
        <v>1856</v>
      </c>
      <c r="C50" s="89" t="s">
        <v>1854</v>
      </c>
      <c r="D50" s="89">
        <v>5</v>
      </c>
      <c r="E50" s="89">
        <v>46</v>
      </c>
      <c r="F50" s="89"/>
      <c r="G50" s="89"/>
      <c r="H50" s="90">
        <f t="shared" si="3"/>
        <v>4.6000000000000005</v>
      </c>
      <c r="I50" s="93" t="s">
        <v>1862</v>
      </c>
    </row>
    <row r="51" spans="1:9" ht="15">
      <c r="A51" s="97" t="s">
        <v>4978</v>
      </c>
      <c r="B51" s="96" t="s">
        <v>4979</v>
      </c>
      <c r="C51" s="89" t="s">
        <v>1854</v>
      </c>
      <c r="D51" s="89">
        <v>0.1875</v>
      </c>
      <c r="E51" s="89">
        <v>217.6</v>
      </c>
      <c r="F51" s="89">
        <v>16.4</v>
      </c>
      <c r="G51" s="89"/>
      <c r="H51" s="90">
        <f t="shared" si="3"/>
        <v>1.07225205</v>
      </c>
      <c r="I51" s="93" t="s">
        <v>4985</v>
      </c>
    </row>
    <row r="52" spans="1:9" ht="15">
      <c r="A52" s="97" t="s">
        <v>4984</v>
      </c>
      <c r="B52" s="96" t="s">
        <v>4980</v>
      </c>
      <c r="C52" s="89">
        <v>1</v>
      </c>
      <c r="D52" s="89">
        <v>1</v>
      </c>
      <c r="E52" s="89">
        <v>32.8</v>
      </c>
      <c r="F52" s="89">
        <v>1.7</v>
      </c>
      <c r="G52" s="89">
        <v>0.9</v>
      </c>
      <c r="H52" s="90">
        <f>IF(D52*((E52-(G52*10)+(F52*4.1667))/50)&lt;0,0,D52*((E52-(G52*10)+(F52*4.1667))/50))</f>
        <v>0.6176677999999999</v>
      </c>
      <c r="I52" s="93" t="s">
        <v>4985</v>
      </c>
    </row>
    <row r="53" spans="1:9" ht="15">
      <c r="A53" s="97" t="s">
        <v>1880</v>
      </c>
      <c r="B53" s="96" t="s">
        <v>1027</v>
      </c>
      <c r="C53" s="89" t="s">
        <v>1854</v>
      </c>
      <c r="D53" s="89">
        <v>0.15</v>
      </c>
      <c r="E53" s="89">
        <v>211</v>
      </c>
      <c r="F53" s="89">
        <v>18.2</v>
      </c>
      <c r="G53" s="89"/>
      <c r="H53" s="90">
        <f aca="true" t="shared" si="4" ref="H53:H116">IF(D53*((E53-(G53*10)+(F53*4.1667))/50)&lt;0,0,D53*((E53-(G53*10)+(F53*4.1667))/50))</f>
        <v>0.86050182</v>
      </c>
      <c r="I53" s="93" t="s">
        <v>2565</v>
      </c>
    </row>
    <row r="54" spans="1:9" ht="15">
      <c r="A54" s="97" t="s">
        <v>1855</v>
      </c>
      <c r="B54" s="96" t="s">
        <v>1853</v>
      </c>
      <c r="C54" s="89" t="s">
        <v>1854</v>
      </c>
      <c r="D54" s="89">
        <v>4.5</v>
      </c>
      <c r="E54" s="89">
        <v>167</v>
      </c>
      <c r="F54" s="89">
        <v>9.4</v>
      </c>
      <c r="G54" s="89"/>
      <c r="H54" s="90">
        <f t="shared" si="4"/>
        <v>18.5550282</v>
      </c>
      <c r="I54" s="93" t="s">
        <v>1861</v>
      </c>
    </row>
    <row r="55" spans="1:9" ht="15">
      <c r="A55" s="97" t="s">
        <v>41</v>
      </c>
      <c r="B55" s="96" t="s">
        <v>1853</v>
      </c>
      <c r="C55" s="89" t="s">
        <v>1854</v>
      </c>
      <c r="D55" s="89">
        <v>4.5</v>
      </c>
      <c r="E55" s="89">
        <v>24</v>
      </c>
      <c r="F55" s="89">
        <v>0.2</v>
      </c>
      <c r="G55" s="89"/>
      <c r="H55" s="90">
        <f t="shared" si="4"/>
        <v>2.2350006000000002</v>
      </c>
      <c r="I55" s="93" t="s">
        <v>1861</v>
      </c>
    </row>
    <row r="56" spans="1:9" ht="15">
      <c r="A56" s="97" t="s">
        <v>38</v>
      </c>
      <c r="B56" s="96" t="s">
        <v>1857</v>
      </c>
      <c r="C56" s="89" t="s">
        <v>1854</v>
      </c>
      <c r="D56" s="89">
        <v>0.8</v>
      </c>
      <c r="E56" s="89">
        <v>177</v>
      </c>
      <c r="F56" s="89">
        <v>3.4</v>
      </c>
      <c r="G56" s="89"/>
      <c r="H56" s="90">
        <f t="shared" si="4"/>
        <v>3.0586684799999997</v>
      </c>
      <c r="I56" s="93" t="s">
        <v>28</v>
      </c>
    </row>
    <row r="57" spans="1:9" ht="15">
      <c r="A57" s="97" t="s">
        <v>1111</v>
      </c>
      <c r="B57" s="96" t="s">
        <v>4987</v>
      </c>
      <c r="C57" s="89" t="s">
        <v>1854</v>
      </c>
      <c r="D57" s="89">
        <v>1.8</v>
      </c>
      <c r="E57" s="89">
        <v>33</v>
      </c>
      <c r="F57" s="89">
        <v>0.7</v>
      </c>
      <c r="G57" s="89"/>
      <c r="H57" s="90">
        <f t="shared" si="4"/>
        <v>1.2930008400000002</v>
      </c>
      <c r="I57" s="93" t="s">
        <v>1112</v>
      </c>
    </row>
    <row r="58" spans="1:9" ht="15">
      <c r="A58" s="97" t="s">
        <v>4991</v>
      </c>
      <c r="B58" s="96" t="s">
        <v>4992</v>
      </c>
      <c r="C58" s="89" t="s">
        <v>1854</v>
      </c>
      <c r="D58" s="89">
        <v>8</v>
      </c>
      <c r="E58" s="89">
        <v>22</v>
      </c>
      <c r="F58" s="89">
        <v>0.1</v>
      </c>
      <c r="G58" s="89"/>
      <c r="H58" s="90">
        <f t="shared" si="4"/>
        <v>3.5866672</v>
      </c>
      <c r="I58" s="93" t="s">
        <v>1858</v>
      </c>
    </row>
    <row r="59" spans="1:9" ht="15">
      <c r="A59" s="97" t="s">
        <v>1865</v>
      </c>
      <c r="B59" s="96" t="s">
        <v>1104</v>
      </c>
      <c r="C59" s="89" t="s">
        <v>1854</v>
      </c>
      <c r="D59" s="89">
        <v>2.5</v>
      </c>
      <c r="E59" s="89">
        <v>110.2</v>
      </c>
      <c r="F59" s="89">
        <v>2.5</v>
      </c>
      <c r="G59" s="89"/>
      <c r="H59" s="90">
        <f t="shared" si="4"/>
        <v>6.0308375000000005</v>
      </c>
      <c r="I59" s="93" t="s">
        <v>1859</v>
      </c>
    </row>
    <row r="60" spans="1:9" ht="15">
      <c r="A60" s="97" t="s">
        <v>39</v>
      </c>
      <c r="B60" s="96" t="s">
        <v>1877</v>
      </c>
      <c r="C60" s="89" t="s">
        <v>1854</v>
      </c>
      <c r="D60" s="89">
        <v>2.5</v>
      </c>
      <c r="E60" s="89">
        <v>370</v>
      </c>
      <c r="F60" s="89">
        <v>4</v>
      </c>
      <c r="G60" s="89">
        <v>1</v>
      </c>
      <c r="H60" s="90">
        <f t="shared" si="4"/>
        <v>18.83334</v>
      </c>
      <c r="I60" s="93" t="s">
        <v>428</v>
      </c>
    </row>
    <row r="61" spans="1:9" ht="15">
      <c r="A61" s="97" t="s">
        <v>40</v>
      </c>
      <c r="B61" s="96" t="s">
        <v>195</v>
      </c>
      <c r="C61" s="89" t="s">
        <v>2620</v>
      </c>
      <c r="D61" s="89">
        <v>0.9</v>
      </c>
      <c r="E61" s="89">
        <v>124.2</v>
      </c>
      <c r="F61" s="89">
        <v>3.8</v>
      </c>
      <c r="G61" s="89"/>
      <c r="H61" s="90">
        <f t="shared" si="4"/>
        <v>2.52060228</v>
      </c>
      <c r="I61" s="93" t="s">
        <v>196</v>
      </c>
    </row>
    <row r="62" spans="1:9" ht="15">
      <c r="A62" s="97" t="s">
        <v>3989</v>
      </c>
      <c r="B62" s="96" t="s">
        <v>1869</v>
      </c>
      <c r="C62" s="89" t="s">
        <v>2620</v>
      </c>
      <c r="D62" s="89">
        <v>4</v>
      </c>
      <c r="E62" s="89">
        <v>25</v>
      </c>
      <c r="F62" s="89">
        <v>0.1</v>
      </c>
      <c r="G62" s="89"/>
      <c r="H62" s="90">
        <f t="shared" si="4"/>
        <v>2.0333336</v>
      </c>
      <c r="I62" s="93" t="s">
        <v>1861</v>
      </c>
    </row>
    <row r="63" spans="1:9" ht="15">
      <c r="A63" s="97" t="s">
        <v>42</v>
      </c>
      <c r="B63" s="96" t="s">
        <v>4974</v>
      </c>
      <c r="C63" s="89">
        <v>1</v>
      </c>
      <c r="D63" s="89">
        <v>1</v>
      </c>
      <c r="E63" s="89">
        <v>48</v>
      </c>
      <c r="F63" s="89">
        <v>0.1</v>
      </c>
      <c r="G63" s="89"/>
      <c r="H63" s="90">
        <f t="shared" si="4"/>
        <v>0.9683334000000001</v>
      </c>
      <c r="I63" s="93" t="s">
        <v>28</v>
      </c>
    </row>
    <row r="64" spans="1:9" ht="15">
      <c r="A64" s="97" t="s">
        <v>43</v>
      </c>
      <c r="B64" s="96" t="s">
        <v>818</v>
      </c>
      <c r="C64" s="89">
        <v>1</v>
      </c>
      <c r="D64" s="89">
        <v>1</v>
      </c>
      <c r="E64" s="89">
        <v>92</v>
      </c>
      <c r="F64" s="89">
        <v>0</v>
      </c>
      <c r="G64" s="89"/>
      <c r="H64" s="90">
        <f t="shared" si="4"/>
        <v>1.84</v>
      </c>
      <c r="I64" s="93" t="s">
        <v>28</v>
      </c>
    </row>
    <row r="65" spans="1:8" ht="15">
      <c r="A65" s="97"/>
      <c r="B65" s="96"/>
      <c r="C65" s="89"/>
      <c r="D65" s="89"/>
      <c r="E65" s="89"/>
      <c r="F65" s="89"/>
      <c r="G65" s="89"/>
      <c r="H65" s="90">
        <f t="shared" si="4"/>
        <v>0</v>
      </c>
    </row>
    <row r="66" spans="1:8" ht="15">
      <c r="A66" s="97"/>
      <c r="B66" s="96"/>
      <c r="C66" s="89"/>
      <c r="D66" s="89"/>
      <c r="E66" s="89"/>
      <c r="F66" s="89"/>
      <c r="G66" s="89"/>
      <c r="H66" s="90">
        <f t="shared" si="4"/>
        <v>0</v>
      </c>
    </row>
    <row r="67" spans="1:8" ht="15">
      <c r="A67" s="97"/>
      <c r="B67" s="96"/>
      <c r="C67" s="89"/>
      <c r="D67" s="89"/>
      <c r="E67" s="89"/>
      <c r="F67" s="89"/>
      <c r="G67" s="89"/>
      <c r="H67" s="90">
        <f t="shared" si="4"/>
        <v>0</v>
      </c>
    </row>
    <row r="68" spans="1:8" ht="15">
      <c r="A68" s="97"/>
      <c r="B68" s="96"/>
      <c r="C68" s="89"/>
      <c r="D68" s="89"/>
      <c r="E68" s="89"/>
      <c r="F68" s="89"/>
      <c r="G68" s="89"/>
      <c r="H68" s="90">
        <f t="shared" si="4"/>
        <v>0</v>
      </c>
    </row>
    <row r="69" spans="1:8" ht="15">
      <c r="A69" s="97"/>
      <c r="B69" s="96"/>
      <c r="C69" s="89"/>
      <c r="D69" s="89"/>
      <c r="E69" s="89"/>
      <c r="F69" s="89"/>
      <c r="G69" s="89"/>
      <c r="H69" s="90">
        <f t="shared" si="4"/>
        <v>0</v>
      </c>
    </row>
    <row r="70" spans="1:8" ht="15">
      <c r="A70" s="97"/>
      <c r="B70" s="96"/>
      <c r="C70" s="89"/>
      <c r="D70" s="89"/>
      <c r="E70" s="89"/>
      <c r="F70" s="89"/>
      <c r="G70" s="89"/>
      <c r="H70" s="90">
        <f t="shared" si="4"/>
        <v>0</v>
      </c>
    </row>
    <row r="71" spans="1:8" ht="15">
      <c r="A71" s="97"/>
      <c r="B71" s="96"/>
      <c r="C71" s="89"/>
      <c r="D71" s="89"/>
      <c r="E71" s="89"/>
      <c r="F71" s="89"/>
      <c r="G71" s="89"/>
      <c r="H71" s="90">
        <f t="shared" si="4"/>
        <v>0</v>
      </c>
    </row>
    <row r="72" spans="1:8" ht="15">
      <c r="A72" s="97"/>
      <c r="B72" s="96"/>
      <c r="C72" s="89"/>
      <c r="D72" s="89"/>
      <c r="E72" s="89"/>
      <c r="F72" s="89"/>
      <c r="G72" s="89"/>
      <c r="H72" s="90">
        <f t="shared" si="4"/>
        <v>0</v>
      </c>
    </row>
    <row r="73" spans="1:8" ht="15">
      <c r="A73" s="97"/>
      <c r="B73" s="96"/>
      <c r="C73" s="89"/>
      <c r="D73" s="89"/>
      <c r="E73" s="89"/>
      <c r="F73" s="89"/>
      <c r="G73" s="89"/>
      <c r="H73" s="90">
        <f t="shared" si="4"/>
        <v>0</v>
      </c>
    </row>
    <row r="74" spans="1:8" ht="15">
      <c r="A74" s="97"/>
      <c r="B74" s="96"/>
      <c r="C74" s="89"/>
      <c r="D74" s="89"/>
      <c r="E74" s="89"/>
      <c r="F74" s="89"/>
      <c r="G74" s="89"/>
      <c r="H74" s="90">
        <f t="shared" si="4"/>
        <v>0</v>
      </c>
    </row>
    <row r="75" spans="1:8" ht="15">
      <c r="A75" s="97"/>
      <c r="B75" s="96"/>
      <c r="C75" s="89"/>
      <c r="D75" s="89"/>
      <c r="E75" s="89"/>
      <c r="F75" s="89"/>
      <c r="G75" s="89"/>
      <c r="H75" s="90">
        <f t="shared" si="4"/>
        <v>0</v>
      </c>
    </row>
    <row r="76" spans="1:8" ht="15">
      <c r="A76" s="97"/>
      <c r="B76" s="96"/>
      <c r="C76" s="89"/>
      <c r="D76" s="89"/>
      <c r="E76" s="89"/>
      <c r="F76" s="89"/>
      <c r="G76" s="89"/>
      <c r="H76" s="90">
        <f t="shared" si="4"/>
        <v>0</v>
      </c>
    </row>
    <row r="77" spans="1:8" ht="15">
      <c r="A77" s="97"/>
      <c r="B77" s="96"/>
      <c r="C77" s="89"/>
      <c r="D77" s="89"/>
      <c r="E77" s="89"/>
      <c r="F77" s="89"/>
      <c r="G77" s="89"/>
      <c r="H77" s="90">
        <f t="shared" si="4"/>
        <v>0</v>
      </c>
    </row>
    <row r="78" spans="1:8" ht="15">
      <c r="A78" s="97"/>
      <c r="B78" s="96"/>
      <c r="C78" s="89"/>
      <c r="D78" s="89"/>
      <c r="E78" s="89"/>
      <c r="F78" s="89"/>
      <c r="G78" s="89"/>
      <c r="H78" s="90">
        <f t="shared" si="4"/>
        <v>0</v>
      </c>
    </row>
    <row r="79" spans="1:8" ht="15">
      <c r="A79" s="97"/>
      <c r="B79" s="96"/>
      <c r="C79" s="89"/>
      <c r="D79" s="89"/>
      <c r="E79" s="89"/>
      <c r="F79" s="89"/>
      <c r="G79" s="89"/>
      <c r="H79" s="90">
        <f t="shared" si="4"/>
        <v>0</v>
      </c>
    </row>
    <row r="80" spans="1:8" ht="15">
      <c r="A80" s="97"/>
      <c r="B80" s="96"/>
      <c r="C80" s="89"/>
      <c r="D80" s="89"/>
      <c r="E80" s="89"/>
      <c r="F80" s="89"/>
      <c r="G80" s="89"/>
      <c r="H80" s="90">
        <f t="shared" si="4"/>
        <v>0</v>
      </c>
    </row>
    <row r="81" spans="1:8" ht="15">
      <c r="A81" s="97"/>
      <c r="B81" s="96"/>
      <c r="C81" s="89"/>
      <c r="D81" s="89"/>
      <c r="E81" s="89"/>
      <c r="F81" s="89"/>
      <c r="G81" s="89"/>
      <c r="H81" s="90">
        <f t="shared" si="4"/>
        <v>0</v>
      </c>
    </row>
    <row r="82" spans="1:8" ht="15">
      <c r="A82" s="97"/>
      <c r="B82" s="96"/>
      <c r="C82" s="89"/>
      <c r="D82" s="89"/>
      <c r="E82" s="89"/>
      <c r="F82" s="89"/>
      <c r="G82" s="89"/>
      <c r="H82" s="90">
        <f t="shared" si="4"/>
        <v>0</v>
      </c>
    </row>
    <row r="83" spans="1:8" ht="15">
      <c r="A83" s="97"/>
      <c r="B83" s="96"/>
      <c r="C83" s="89"/>
      <c r="D83" s="89"/>
      <c r="E83" s="89"/>
      <c r="F83" s="89"/>
      <c r="G83" s="89"/>
      <c r="H83" s="90">
        <f t="shared" si="4"/>
        <v>0</v>
      </c>
    </row>
    <row r="84" spans="1:8" ht="15">
      <c r="A84" s="97"/>
      <c r="B84" s="96"/>
      <c r="C84" s="89"/>
      <c r="D84" s="89"/>
      <c r="E84" s="89"/>
      <c r="F84" s="89"/>
      <c r="G84" s="89"/>
      <c r="H84" s="90">
        <f t="shared" si="4"/>
        <v>0</v>
      </c>
    </row>
    <row r="85" spans="1:8" ht="15">
      <c r="A85" s="97"/>
      <c r="B85" s="96"/>
      <c r="C85" s="89"/>
      <c r="D85" s="89"/>
      <c r="E85" s="89"/>
      <c r="F85" s="89"/>
      <c r="G85" s="89"/>
      <c r="H85" s="90">
        <f t="shared" si="4"/>
        <v>0</v>
      </c>
    </row>
    <row r="86" spans="1:8" ht="15">
      <c r="A86" s="97"/>
      <c r="B86" s="96"/>
      <c r="C86" s="89"/>
      <c r="D86" s="89"/>
      <c r="E86" s="89"/>
      <c r="F86" s="89"/>
      <c r="G86" s="89"/>
      <c r="H86" s="90">
        <f t="shared" si="4"/>
        <v>0</v>
      </c>
    </row>
    <row r="87" spans="1:8" ht="15">
      <c r="A87" s="97"/>
      <c r="B87" s="96"/>
      <c r="C87" s="89"/>
      <c r="D87" s="89"/>
      <c r="E87" s="89"/>
      <c r="F87" s="89"/>
      <c r="G87" s="89"/>
      <c r="H87" s="90">
        <f t="shared" si="4"/>
        <v>0</v>
      </c>
    </row>
    <row r="88" spans="1:8" ht="15">
      <c r="A88" s="97"/>
      <c r="B88" s="96"/>
      <c r="C88" s="89"/>
      <c r="D88" s="89"/>
      <c r="E88" s="89"/>
      <c r="F88" s="89"/>
      <c r="G88" s="89"/>
      <c r="H88" s="90">
        <f t="shared" si="4"/>
        <v>0</v>
      </c>
    </row>
    <row r="89" spans="1:8" ht="15">
      <c r="A89" s="97"/>
      <c r="B89" s="96"/>
      <c r="C89" s="89"/>
      <c r="D89" s="89"/>
      <c r="E89" s="89"/>
      <c r="F89" s="89"/>
      <c r="G89" s="89"/>
      <c r="H89" s="90">
        <f t="shared" si="4"/>
        <v>0</v>
      </c>
    </row>
    <row r="90" spans="1:8" ht="15">
      <c r="A90" s="97"/>
      <c r="B90" s="96"/>
      <c r="C90" s="89"/>
      <c r="D90" s="89"/>
      <c r="E90" s="89"/>
      <c r="F90" s="89"/>
      <c r="G90" s="89"/>
      <c r="H90" s="90">
        <f t="shared" si="4"/>
        <v>0</v>
      </c>
    </row>
    <row r="91" spans="1:8" ht="15">
      <c r="A91" s="97"/>
      <c r="B91" s="96"/>
      <c r="C91" s="89"/>
      <c r="D91" s="89"/>
      <c r="E91" s="89"/>
      <c r="F91" s="89"/>
      <c r="G91" s="89"/>
      <c r="H91" s="90">
        <f t="shared" si="4"/>
        <v>0</v>
      </c>
    </row>
    <row r="92" spans="1:8" ht="15">
      <c r="A92" s="97"/>
      <c r="B92" s="96"/>
      <c r="C92" s="89"/>
      <c r="D92" s="89"/>
      <c r="E92" s="89"/>
      <c r="F92" s="89"/>
      <c r="G92" s="89"/>
      <c r="H92" s="90">
        <f t="shared" si="4"/>
        <v>0</v>
      </c>
    </row>
    <row r="93" spans="1:8" ht="15">
      <c r="A93" s="97"/>
      <c r="B93" s="96"/>
      <c r="C93" s="89"/>
      <c r="D93" s="89"/>
      <c r="E93" s="89"/>
      <c r="F93" s="89"/>
      <c r="G93" s="89"/>
      <c r="H93" s="90">
        <f t="shared" si="4"/>
        <v>0</v>
      </c>
    </row>
    <row r="94" spans="1:8" ht="15">
      <c r="A94" s="97"/>
      <c r="B94" s="96"/>
      <c r="C94" s="89"/>
      <c r="D94" s="89"/>
      <c r="E94" s="89"/>
      <c r="F94" s="89"/>
      <c r="G94" s="89"/>
      <c r="H94" s="90">
        <f t="shared" si="4"/>
        <v>0</v>
      </c>
    </row>
    <row r="95" spans="1:8" ht="15">
      <c r="A95" s="97"/>
      <c r="B95" s="96"/>
      <c r="C95" s="89"/>
      <c r="D95" s="89"/>
      <c r="E95" s="89"/>
      <c r="F95" s="89"/>
      <c r="G95" s="89"/>
      <c r="H95" s="90">
        <f t="shared" si="4"/>
        <v>0</v>
      </c>
    </row>
    <row r="96" spans="1:8" ht="15">
      <c r="A96" s="97"/>
      <c r="B96" s="96"/>
      <c r="C96" s="89"/>
      <c r="D96" s="89"/>
      <c r="E96" s="89"/>
      <c r="F96" s="89"/>
      <c r="G96" s="89"/>
      <c r="H96" s="90">
        <f t="shared" si="4"/>
        <v>0</v>
      </c>
    </row>
    <row r="97" spans="1:8" ht="15">
      <c r="A97" s="97"/>
      <c r="B97" s="96"/>
      <c r="C97" s="89"/>
      <c r="D97" s="89"/>
      <c r="E97" s="89"/>
      <c r="F97" s="89"/>
      <c r="G97" s="89"/>
      <c r="H97" s="90">
        <f t="shared" si="4"/>
        <v>0</v>
      </c>
    </row>
    <row r="98" spans="1:8" ht="15">
      <c r="A98" s="97"/>
      <c r="B98" s="96"/>
      <c r="C98" s="89"/>
      <c r="D98" s="89"/>
      <c r="E98" s="89"/>
      <c r="F98" s="89"/>
      <c r="G98" s="89"/>
      <c r="H98" s="90">
        <f t="shared" si="4"/>
        <v>0</v>
      </c>
    </row>
    <row r="99" spans="1:8" ht="15">
      <c r="A99" s="97"/>
      <c r="B99" s="96"/>
      <c r="C99" s="89"/>
      <c r="D99" s="89"/>
      <c r="E99" s="89"/>
      <c r="F99" s="89"/>
      <c r="G99" s="89"/>
      <c r="H99" s="90">
        <f t="shared" si="4"/>
        <v>0</v>
      </c>
    </row>
    <row r="100" spans="1:8" ht="15">
      <c r="A100" s="97"/>
      <c r="B100" s="96"/>
      <c r="C100" s="89"/>
      <c r="D100" s="89"/>
      <c r="E100" s="89"/>
      <c r="F100" s="89"/>
      <c r="G100" s="89"/>
      <c r="H100" s="90">
        <f t="shared" si="4"/>
        <v>0</v>
      </c>
    </row>
    <row r="101" spans="1:8" ht="15">
      <c r="A101" s="97"/>
      <c r="B101" s="96"/>
      <c r="C101" s="89"/>
      <c r="D101" s="89"/>
      <c r="E101" s="89"/>
      <c r="F101" s="89"/>
      <c r="G101" s="89"/>
      <c r="H101" s="90">
        <f t="shared" si="4"/>
        <v>0</v>
      </c>
    </row>
    <row r="102" spans="1:8" ht="15">
      <c r="A102" s="97"/>
      <c r="B102" s="96"/>
      <c r="C102" s="89"/>
      <c r="D102" s="89"/>
      <c r="E102" s="89"/>
      <c r="F102" s="89"/>
      <c r="G102" s="89"/>
      <c r="H102" s="90">
        <f t="shared" si="4"/>
        <v>0</v>
      </c>
    </row>
    <row r="103" spans="1:8" ht="15">
      <c r="A103" s="97"/>
      <c r="B103" s="96"/>
      <c r="C103" s="89"/>
      <c r="D103" s="89"/>
      <c r="E103" s="89"/>
      <c r="F103" s="89"/>
      <c r="G103" s="89"/>
      <c r="H103" s="90">
        <f t="shared" si="4"/>
        <v>0</v>
      </c>
    </row>
    <row r="104" spans="1:8" ht="15">
      <c r="A104" s="97"/>
      <c r="B104" s="96"/>
      <c r="C104" s="89"/>
      <c r="D104" s="89"/>
      <c r="E104" s="89"/>
      <c r="F104" s="89"/>
      <c r="G104" s="89"/>
      <c r="H104" s="90">
        <f t="shared" si="4"/>
        <v>0</v>
      </c>
    </row>
    <row r="105" spans="1:8" ht="15">
      <c r="A105" s="97"/>
      <c r="B105" s="96"/>
      <c r="C105" s="89"/>
      <c r="D105" s="89"/>
      <c r="E105" s="89"/>
      <c r="F105" s="89"/>
      <c r="G105" s="89"/>
      <c r="H105" s="90">
        <f t="shared" si="4"/>
        <v>0</v>
      </c>
    </row>
    <row r="106" spans="1:8" ht="15">
      <c r="A106" s="97"/>
      <c r="B106" s="96"/>
      <c r="C106" s="89"/>
      <c r="D106" s="89"/>
      <c r="E106" s="89"/>
      <c r="F106" s="89"/>
      <c r="G106" s="89"/>
      <c r="H106" s="90">
        <f t="shared" si="4"/>
        <v>0</v>
      </c>
    </row>
    <row r="107" spans="1:8" ht="15">
      <c r="A107" s="97"/>
      <c r="B107" s="96"/>
      <c r="C107" s="89"/>
      <c r="D107" s="89"/>
      <c r="E107" s="89"/>
      <c r="F107" s="89"/>
      <c r="G107" s="89"/>
      <c r="H107" s="90">
        <f t="shared" si="4"/>
        <v>0</v>
      </c>
    </row>
    <row r="108" spans="1:8" ht="15">
      <c r="A108" s="97"/>
      <c r="B108" s="96"/>
      <c r="C108" s="89"/>
      <c r="D108" s="89"/>
      <c r="E108" s="89"/>
      <c r="F108" s="89"/>
      <c r="G108" s="89"/>
      <c r="H108" s="90">
        <f t="shared" si="4"/>
        <v>0</v>
      </c>
    </row>
    <row r="109" spans="1:8" ht="15">
      <c r="A109" s="97"/>
      <c r="B109" s="96"/>
      <c r="C109" s="89"/>
      <c r="D109" s="89"/>
      <c r="E109" s="89"/>
      <c r="F109" s="89"/>
      <c r="G109" s="89"/>
      <c r="H109" s="90">
        <f t="shared" si="4"/>
        <v>0</v>
      </c>
    </row>
    <row r="110" spans="1:8" ht="15">
      <c r="A110" s="97"/>
      <c r="B110" s="96"/>
      <c r="C110" s="89"/>
      <c r="D110" s="89"/>
      <c r="E110" s="89"/>
      <c r="F110" s="89"/>
      <c r="G110" s="89"/>
      <c r="H110" s="90">
        <f t="shared" si="4"/>
        <v>0</v>
      </c>
    </row>
    <row r="111" spans="1:8" ht="15">
      <c r="A111" s="97"/>
      <c r="B111" s="96"/>
      <c r="C111" s="89"/>
      <c r="D111" s="89"/>
      <c r="E111" s="89"/>
      <c r="F111" s="89"/>
      <c r="G111" s="89"/>
      <c r="H111" s="90">
        <f t="shared" si="4"/>
        <v>0</v>
      </c>
    </row>
    <row r="112" spans="1:8" ht="15">
      <c r="A112" s="97"/>
      <c r="B112" s="96"/>
      <c r="C112" s="89"/>
      <c r="D112" s="89"/>
      <c r="E112" s="89"/>
      <c r="F112" s="89"/>
      <c r="G112" s="89"/>
      <c r="H112" s="90">
        <f t="shared" si="4"/>
        <v>0</v>
      </c>
    </row>
    <row r="113" spans="1:8" ht="15">
      <c r="A113" s="97"/>
      <c r="B113" s="96"/>
      <c r="C113" s="89"/>
      <c r="D113" s="89"/>
      <c r="E113" s="89"/>
      <c r="F113" s="89"/>
      <c r="G113" s="89"/>
      <c r="H113" s="90">
        <f t="shared" si="4"/>
        <v>0</v>
      </c>
    </row>
    <row r="114" spans="1:8" ht="15">
      <c r="A114" s="97"/>
      <c r="B114" s="96"/>
      <c r="C114" s="89"/>
      <c r="D114" s="89"/>
      <c r="E114" s="89"/>
      <c r="F114" s="89"/>
      <c r="G114" s="89"/>
      <c r="H114" s="90">
        <f t="shared" si="4"/>
        <v>0</v>
      </c>
    </row>
    <row r="115" spans="1:8" ht="15">
      <c r="A115" s="97"/>
      <c r="B115" s="96"/>
      <c r="C115" s="89"/>
      <c r="D115" s="89"/>
      <c r="E115" s="89"/>
      <c r="F115" s="89"/>
      <c r="G115" s="89"/>
      <c r="H115" s="90">
        <f t="shared" si="4"/>
        <v>0</v>
      </c>
    </row>
    <row r="116" spans="1:8" ht="15">
      <c r="A116" s="97"/>
      <c r="B116" s="96"/>
      <c r="C116" s="89"/>
      <c r="D116" s="89"/>
      <c r="E116" s="89"/>
      <c r="F116" s="89"/>
      <c r="G116" s="89"/>
      <c r="H116" s="90">
        <f t="shared" si="4"/>
        <v>0</v>
      </c>
    </row>
    <row r="117" spans="1:8" ht="15">
      <c r="A117" s="97"/>
      <c r="B117" s="96"/>
      <c r="C117" s="89"/>
      <c r="D117" s="89"/>
      <c r="E117" s="89"/>
      <c r="F117" s="89"/>
      <c r="G117" s="89"/>
      <c r="H117" s="90">
        <f aca="true" t="shared" si="5" ref="H117:H180">IF(D117*((E117-(G117*10)+(F117*4.1667))/50)&lt;0,0,D117*((E117-(G117*10)+(F117*4.1667))/50))</f>
        <v>0</v>
      </c>
    </row>
    <row r="118" spans="1:8" ht="15">
      <c r="A118" s="97"/>
      <c r="B118" s="96"/>
      <c r="C118" s="89"/>
      <c r="D118" s="89"/>
      <c r="E118" s="89"/>
      <c r="F118" s="89"/>
      <c r="G118" s="89"/>
      <c r="H118" s="90">
        <f t="shared" si="5"/>
        <v>0</v>
      </c>
    </row>
    <row r="119" spans="1:8" ht="15">
      <c r="A119" s="97"/>
      <c r="B119" s="96"/>
      <c r="C119" s="89"/>
      <c r="D119" s="89"/>
      <c r="E119" s="89"/>
      <c r="F119" s="89"/>
      <c r="G119" s="89"/>
      <c r="H119" s="90">
        <f t="shared" si="5"/>
        <v>0</v>
      </c>
    </row>
    <row r="120" spans="1:8" ht="15">
      <c r="A120" s="97"/>
      <c r="B120" s="96"/>
      <c r="C120" s="89"/>
      <c r="D120" s="89"/>
      <c r="E120" s="89"/>
      <c r="F120" s="89"/>
      <c r="G120" s="89"/>
      <c r="H120" s="90">
        <f t="shared" si="5"/>
        <v>0</v>
      </c>
    </row>
    <row r="121" spans="1:8" ht="15">
      <c r="A121" s="97"/>
      <c r="B121" s="96"/>
      <c r="C121" s="89"/>
      <c r="D121" s="89"/>
      <c r="E121" s="89"/>
      <c r="F121" s="89"/>
      <c r="G121" s="89"/>
      <c r="H121" s="90">
        <f t="shared" si="5"/>
        <v>0</v>
      </c>
    </row>
    <row r="122" spans="1:8" ht="15">
      <c r="A122" s="97"/>
      <c r="B122" s="96"/>
      <c r="C122" s="89"/>
      <c r="D122" s="89"/>
      <c r="E122" s="89"/>
      <c r="F122" s="89"/>
      <c r="G122" s="89"/>
      <c r="H122" s="90">
        <f t="shared" si="5"/>
        <v>0</v>
      </c>
    </row>
    <row r="123" spans="1:8" ht="15">
      <c r="A123" s="97"/>
      <c r="B123" s="96"/>
      <c r="C123" s="89"/>
      <c r="D123" s="89"/>
      <c r="E123" s="89"/>
      <c r="F123" s="89"/>
      <c r="G123" s="89"/>
      <c r="H123" s="90">
        <f t="shared" si="5"/>
        <v>0</v>
      </c>
    </row>
    <row r="124" spans="1:8" ht="15">
      <c r="A124" s="97"/>
      <c r="B124" s="96"/>
      <c r="C124" s="89"/>
      <c r="D124" s="89"/>
      <c r="E124" s="89"/>
      <c r="F124" s="89"/>
      <c r="G124" s="89"/>
      <c r="H124" s="90">
        <f t="shared" si="5"/>
        <v>0</v>
      </c>
    </row>
    <row r="125" spans="1:8" ht="15">
      <c r="A125" s="97"/>
      <c r="B125" s="96"/>
      <c r="C125" s="89"/>
      <c r="D125" s="89"/>
      <c r="E125" s="89"/>
      <c r="F125" s="89"/>
      <c r="G125" s="89"/>
      <c r="H125" s="90">
        <f t="shared" si="5"/>
        <v>0</v>
      </c>
    </row>
    <row r="126" spans="1:8" ht="15">
      <c r="A126" s="97"/>
      <c r="B126" s="96"/>
      <c r="C126" s="89"/>
      <c r="D126" s="89"/>
      <c r="E126" s="89"/>
      <c r="F126" s="89"/>
      <c r="G126" s="89"/>
      <c r="H126" s="90">
        <f t="shared" si="5"/>
        <v>0</v>
      </c>
    </row>
    <row r="127" spans="1:8" ht="15">
      <c r="A127" s="97"/>
      <c r="B127" s="96"/>
      <c r="C127" s="89"/>
      <c r="D127" s="89"/>
      <c r="E127" s="89"/>
      <c r="F127" s="89"/>
      <c r="G127" s="89"/>
      <c r="H127" s="90">
        <f t="shared" si="5"/>
        <v>0</v>
      </c>
    </row>
    <row r="128" spans="1:8" ht="15">
      <c r="A128" s="97"/>
      <c r="B128" s="96"/>
      <c r="C128" s="89"/>
      <c r="D128" s="89"/>
      <c r="E128" s="89"/>
      <c r="F128" s="89"/>
      <c r="G128" s="89"/>
      <c r="H128" s="90">
        <f t="shared" si="5"/>
        <v>0</v>
      </c>
    </row>
    <row r="129" spans="1:8" ht="15">
      <c r="A129" s="97"/>
      <c r="B129" s="96"/>
      <c r="C129" s="89"/>
      <c r="D129" s="89"/>
      <c r="E129" s="89"/>
      <c r="F129" s="89"/>
      <c r="G129" s="89"/>
      <c r="H129" s="90">
        <f t="shared" si="5"/>
        <v>0</v>
      </c>
    </row>
    <row r="130" spans="1:8" ht="15">
      <c r="A130" s="97"/>
      <c r="B130" s="96"/>
      <c r="C130" s="89"/>
      <c r="D130" s="89"/>
      <c r="E130" s="89"/>
      <c r="F130" s="89"/>
      <c r="G130" s="89"/>
      <c r="H130" s="90">
        <f t="shared" si="5"/>
        <v>0</v>
      </c>
    </row>
    <row r="131" spans="1:8" ht="15">
      <c r="A131" s="97"/>
      <c r="B131" s="96"/>
      <c r="C131" s="89"/>
      <c r="D131" s="89"/>
      <c r="E131" s="89"/>
      <c r="F131" s="89"/>
      <c r="G131" s="89"/>
      <c r="H131" s="90">
        <f t="shared" si="5"/>
        <v>0</v>
      </c>
    </row>
    <row r="132" spans="1:8" ht="15">
      <c r="A132" s="97"/>
      <c r="B132" s="96"/>
      <c r="C132" s="89"/>
      <c r="D132" s="89"/>
      <c r="E132" s="89"/>
      <c r="F132" s="89"/>
      <c r="G132" s="89"/>
      <c r="H132" s="90">
        <f t="shared" si="5"/>
        <v>0</v>
      </c>
    </row>
    <row r="133" spans="1:8" ht="15">
      <c r="A133" s="97"/>
      <c r="B133" s="96"/>
      <c r="C133" s="89"/>
      <c r="D133" s="89"/>
      <c r="E133" s="89"/>
      <c r="F133" s="89"/>
      <c r="G133" s="89"/>
      <c r="H133" s="90">
        <f t="shared" si="5"/>
        <v>0</v>
      </c>
    </row>
    <row r="134" spans="1:8" ht="15">
      <c r="A134" s="97"/>
      <c r="B134" s="96"/>
      <c r="C134" s="89"/>
      <c r="D134" s="89"/>
      <c r="E134" s="89"/>
      <c r="F134" s="89"/>
      <c r="G134" s="89"/>
      <c r="H134" s="90">
        <f t="shared" si="5"/>
        <v>0</v>
      </c>
    </row>
    <row r="135" spans="1:8" ht="15">
      <c r="A135" s="97"/>
      <c r="B135" s="96"/>
      <c r="C135" s="89"/>
      <c r="D135" s="89"/>
      <c r="E135" s="89"/>
      <c r="F135" s="89"/>
      <c r="G135" s="89"/>
      <c r="H135" s="90">
        <f t="shared" si="5"/>
        <v>0</v>
      </c>
    </row>
    <row r="136" spans="1:8" ht="15">
      <c r="A136" s="97"/>
      <c r="B136" s="96"/>
      <c r="C136" s="89"/>
      <c r="D136" s="89"/>
      <c r="E136" s="89"/>
      <c r="F136" s="89"/>
      <c r="G136" s="89"/>
      <c r="H136" s="90">
        <f t="shared" si="5"/>
        <v>0</v>
      </c>
    </row>
    <row r="137" spans="1:8" ht="15">
      <c r="A137" s="97"/>
      <c r="B137" s="96"/>
      <c r="C137" s="89"/>
      <c r="D137" s="89"/>
      <c r="E137" s="89"/>
      <c r="F137" s="89"/>
      <c r="G137" s="89"/>
      <c r="H137" s="90">
        <f t="shared" si="5"/>
        <v>0</v>
      </c>
    </row>
    <row r="138" spans="1:8" ht="15">
      <c r="A138" s="97"/>
      <c r="B138" s="96"/>
      <c r="C138" s="89"/>
      <c r="D138" s="89"/>
      <c r="E138" s="89"/>
      <c r="F138" s="89"/>
      <c r="G138" s="89"/>
      <c r="H138" s="90">
        <f t="shared" si="5"/>
        <v>0</v>
      </c>
    </row>
    <row r="139" spans="1:8" ht="15">
      <c r="A139" s="97"/>
      <c r="B139" s="96"/>
      <c r="C139" s="89"/>
      <c r="D139" s="89"/>
      <c r="E139" s="89"/>
      <c r="F139" s="89"/>
      <c r="G139" s="89"/>
      <c r="H139" s="90">
        <f t="shared" si="5"/>
        <v>0</v>
      </c>
    </row>
    <row r="140" spans="1:8" ht="15">
      <c r="A140" s="97"/>
      <c r="B140" s="96"/>
      <c r="C140" s="89"/>
      <c r="D140" s="89"/>
      <c r="E140" s="89"/>
      <c r="F140" s="89"/>
      <c r="G140" s="89"/>
      <c r="H140" s="90">
        <f t="shared" si="5"/>
        <v>0</v>
      </c>
    </row>
    <row r="141" spans="1:8" ht="15">
      <c r="A141" s="97"/>
      <c r="B141" s="96"/>
      <c r="C141" s="89"/>
      <c r="D141" s="89"/>
      <c r="E141" s="89"/>
      <c r="F141" s="89"/>
      <c r="G141" s="89"/>
      <c r="H141" s="90">
        <f t="shared" si="5"/>
        <v>0</v>
      </c>
    </row>
    <row r="142" spans="1:8" ht="15">
      <c r="A142" s="97"/>
      <c r="B142" s="96"/>
      <c r="C142" s="89"/>
      <c r="D142" s="89"/>
      <c r="E142" s="89"/>
      <c r="F142" s="89"/>
      <c r="G142" s="89"/>
      <c r="H142" s="90">
        <f t="shared" si="5"/>
        <v>0</v>
      </c>
    </row>
    <row r="143" spans="1:8" ht="15">
      <c r="A143" s="97"/>
      <c r="B143" s="96"/>
      <c r="C143" s="89"/>
      <c r="D143" s="89"/>
      <c r="E143" s="89"/>
      <c r="F143" s="89"/>
      <c r="G143" s="89"/>
      <c r="H143" s="90">
        <f t="shared" si="5"/>
        <v>0</v>
      </c>
    </row>
    <row r="144" spans="1:8" ht="15">
      <c r="A144" s="97"/>
      <c r="B144" s="96"/>
      <c r="C144" s="89"/>
      <c r="D144" s="89"/>
      <c r="E144" s="89"/>
      <c r="F144" s="89"/>
      <c r="G144" s="89"/>
      <c r="H144" s="90">
        <f t="shared" si="5"/>
        <v>0</v>
      </c>
    </row>
    <row r="145" spans="1:8" ht="15">
      <c r="A145" s="97"/>
      <c r="B145" s="96"/>
      <c r="C145" s="89"/>
      <c r="D145" s="89"/>
      <c r="E145" s="89"/>
      <c r="F145" s="89"/>
      <c r="G145" s="89"/>
      <c r="H145" s="90">
        <f t="shared" si="5"/>
        <v>0</v>
      </c>
    </row>
    <row r="146" spans="1:8" ht="15">
      <c r="A146" s="97"/>
      <c r="B146" s="96"/>
      <c r="C146" s="89"/>
      <c r="D146" s="89"/>
      <c r="E146" s="89"/>
      <c r="F146" s="89"/>
      <c r="G146" s="89"/>
      <c r="H146" s="90">
        <f t="shared" si="5"/>
        <v>0</v>
      </c>
    </row>
    <row r="147" spans="1:8" ht="15">
      <c r="A147" s="97"/>
      <c r="B147" s="96"/>
      <c r="C147" s="89"/>
      <c r="D147" s="89"/>
      <c r="E147" s="89"/>
      <c r="F147" s="89"/>
      <c r="G147" s="89"/>
      <c r="H147" s="90">
        <f t="shared" si="5"/>
        <v>0</v>
      </c>
    </row>
    <row r="148" spans="1:8" ht="15">
      <c r="A148" s="97"/>
      <c r="B148" s="96"/>
      <c r="C148" s="89"/>
      <c r="D148" s="89"/>
      <c r="E148" s="89"/>
      <c r="F148" s="89"/>
      <c r="G148" s="89"/>
      <c r="H148" s="90">
        <f t="shared" si="5"/>
        <v>0</v>
      </c>
    </row>
    <row r="149" spans="1:8" ht="15">
      <c r="A149" s="97"/>
      <c r="B149" s="96"/>
      <c r="C149" s="89"/>
      <c r="D149" s="89"/>
      <c r="E149" s="89"/>
      <c r="F149" s="89"/>
      <c r="G149" s="89"/>
      <c r="H149" s="90">
        <f t="shared" si="5"/>
        <v>0</v>
      </c>
    </row>
    <row r="150" spans="1:8" ht="15">
      <c r="A150" s="97"/>
      <c r="B150" s="96"/>
      <c r="C150" s="89"/>
      <c r="D150" s="89"/>
      <c r="E150" s="89"/>
      <c r="F150" s="89"/>
      <c r="G150" s="89"/>
      <c r="H150" s="90">
        <f t="shared" si="5"/>
        <v>0</v>
      </c>
    </row>
    <row r="151" spans="1:8" ht="15">
      <c r="A151" s="97"/>
      <c r="B151" s="96"/>
      <c r="C151" s="89"/>
      <c r="D151" s="89"/>
      <c r="E151" s="89"/>
      <c r="F151" s="89"/>
      <c r="G151" s="89"/>
      <c r="H151" s="90">
        <f t="shared" si="5"/>
        <v>0</v>
      </c>
    </row>
    <row r="152" spans="1:8" ht="15">
      <c r="A152" s="97"/>
      <c r="B152" s="96"/>
      <c r="C152" s="89"/>
      <c r="D152" s="89"/>
      <c r="E152" s="89"/>
      <c r="F152" s="89"/>
      <c r="G152" s="89"/>
      <c r="H152" s="90">
        <f t="shared" si="5"/>
        <v>0</v>
      </c>
    </row>
    <row r="153" spans="1:8" ht="15">
      <c r="A153" s="97"/>
      <c r="B153" s="96"/>
      <c r="C153" s="89"/>
      <c r="D153" s="89"/>
      <c r="E153" s="89"/>
      <c r="F153" s="89"/>
      <c r="G153" s="89"/>
      <c r="H153" s="90">
        <f t="shared" si="5"/>
        <v>0</v>
      </c>
    </row>
    <row r="154" spans="1:8" ht="15">
      <c r="A154" s="97"/>
      <c r="B154" s="96"/>
      <c r="C154" s="89"/>
      <c r="D154" s="89"/>
      <c r="E154" s="89"/>
      <c r="F154" s="89"/>
      <c r="G154" s="89"/>
      <c r="H154" s="90">
        <f t="shared" si="5"/>
        <v>0</v>
      </c>
    </row>
    <row r="155" spans="1:8" ht="15">
      <c r="A155" s="97"/>
      <c r="B155" s="96"/>
      <c r="C155" s="89"/>
      <c r="D155" s="89"/>
      <c r="E155" s="89"/>
      <c r="F155" s="89"/>
      <c r="G155" s="89"/>
      <c r="H155" s="90">
        <f t="shared" si="5"/>
        <v>0</v>
      </c>
    </row>
    <row r="156" spans="1:8" ht="15">
      <c r="A156" s="97"/>
      <c r="B156" s="96"/>
      <c r="C156" s="89"/>
      <c r="D156" s="89"/>
      <c r="E156" s="89"/>
      <c r="F156" s="89"/>
      <c r="G156" s="89"/>
      <c r="H156" s="90">
        <f t="shared" si="5"/>
        <v>0</v>
      </c>
    </row>
    <row r="157" spans="1:8" ht="15">
      <c r="A157" s="97"/>
      <c r="B157" s="96"/>
      <c r="C157" s="89"/>
      <c r="D157" s="89"/>
      <c r="E157" s="89"/>
      <c r="F157" s="89"/>
      <c r="G157" s="89"/>
      <c r="H157" s="90">
        <f t="shared" si="5"/>
        <v>0</v>
      </c>
    </row>
    <row r="158" spans="1:8" ht="15">
      <c r="A158" s="97"/>
      <c r="B158" s="96"/>
      <c r="C158" s="89"/>
      <c r="D158" s="89"/>
      <c r="E158" s="89"/>
      <c r="F158" s="89"/>
      <c r="G158" s="89"/>
      <c r="H158" s="90">
        <f t="shared" si="5"/>
        <v>0</v>
      </c>
    </row>
    <row r="159" spans="1:8" ht="15">
      <c r="A159" s="97"/>
      <c r="B159" s="96"/>
      <c r="C159" s="89"/>
      <c r="D159" s="89"/>
      <c r="E159" s="89"/>
      <c r="F159" s="89"/>
      <c r="G159" s="89"/>
      <c r="H159" s="90">
        <f t="shared" si="5"/>
        <v>0</v>
      </c>
    </row>
    <row r="160" spans="1:8" ht="15">
      <c r="A160" s="97"/>
      <c r="B160" s="96"/>
      <c r="C160" s="89"/>
      <c r="D160" s="89"/>
      <c r="E160" s="89"/>
      <c r="F160" s="89"/>
      <c r="G160" s="89"/>
      <c r="H160" s="90">
        <f t="shared" si="5"/>
        <v>0</v>
      </c>
    </row>
    <row r="161" spans="1:8" ht="15">
      <c r="A161" s="97"/>
      <c r="B161" s="96"/>
      <c r="C161" s="89"/>
      <c r="D161" s="89"/>
      <c r="E161" s="89"/>
      <c r="F161" s="89"/>
      <c r="G161" s="89"/>
      <c r="H161" s="90">
        <f t="shared" si="5"/>
        <v>0</v>
      </c>
    </row>
    <row r="162" spans="1:8" ht="15">
      <c r="A162" s="97"/>
      <c r="B162" s="96"/>
      <c r="C162" s="89"/>
      <c r="D162" s="89"/>
      <c r="E162" s="89"/>
      <c r="F162" s="89"/>
      <c r="G162" s="89"/>
      <c r="H162" s="90">
        <f t="shared" si="5"/>
        <v>0</v>
      </c>
    </row>
    <row r="163" spans="1:8" ht="15">
      <c r="A163" s="97"/>
      <c r="B163" s="96"/>
      <c r="C163" s="89"/>
      <c r="D163" s="89"/>
      <c r="E163" s="89"/>
      <c r="F163" s="89"/>
      <c r="G163" s="89"/>
      <c r="H163" s="90">
        <f t="shared" si="5"/>
        <v>0</v>
      </c>
    </row>
    <row r="164" spans="1:8" ht="15">
      <c r="A164" s="97"/>
      <c r="B164" s="96"/>
      <c r="C164" s="89"/>
      <c r="D164" s="89"/>
      <c r="E164" s="89"/>
      <c r="F164" s="89"/>
      <c r="G164" s="89"/>
      <c r="H164" s="90">
        <f t="shared" si="5"/>
        <v>0</v>
      </c>
    </row>
    <row r="165" spans="1:8" ht="15">
      <c r="A165" s="97"/>
      <c r="B165" s="96"/>
      <c r="C165" s="89"/>
      <c r="D165" s="89"/>
      <c r="E165" s="89"/>
      <c r="F165" s="89"/>
      <c r="G165" s="89"/>
      <c r="H165" s="90">
        <f t="shared" si="5"/>
        <v>0</v>
      </c>
    </row>
    <row r="166" spans="1:8" ht="15">
      <c r="A166" s="97"/>
      <c r="B166" s="96"/>
      <c r="C166" s="89"/>
      <c r="D166" s="89"/>
      <c r="E166" s="89"/>
      <c r="F166" s="89"/>
      <c r="G166" s="89"/>
      <c r="H166" s="90">
        <f t="shared" si="5"/>
        <v>0</v>
      </c>
    </row>
    <row r="167" spans="1:8" ht="15">
      <c r="A167" s="97"/>
      <c r="B167" s="96"/>
      <c r="C167" s="89"/>
      <c r="D167" s="89"/>
      <c r="E167" s="89"/>
      <c r="F167" s="89"/>
      <c r="G167" s="89"/>
      <c r="H167" s="90">
        <f t="shared" si="5"/>
        <v>0</v>
      </c>
    </row>
    <row r="168" spans="1:8" ht="15">
      <c r="A168" s="97"/>
      <c r="B168" s="96"/>
      <c r="C168" s="89"/>
      <c r="D168" s="89"/>
      <c r="E168" s="89"/>
      <c r="F168" s="89"/>
      <c r="G168" s="89"/>
      <c r="H168" s="90">
        <f t="shared" si="5"/>
        <v>0</v>
      </c>
    </row>
    <row r="169" spans="1:8" ht="15">
      <c r="A169" s="97"/>
      <c r="B169" s="96"/>
      <c r="C169" s="89"/>
      <c r="D169" s="89"/>
      <c r="E169" s="89"/>
      <c r="F169" s="89"/>
      <c r="G169" s="89"/>
      <c r="H169" s="90">
        <f t="shared" si="5"/>
        <v>0</v>
      </c>
    </row>
    <row r="170" spans="1:8" ht="15">
      <c r="A170" s="97"/>
      <c r="B170" s="96"/>
      <c r="C170" s="89"/>
      <c r="D170" s="89"/>
      <c r="E170" s="89"/>
      <c r="F170" s="89"/>
      <c r="G170" s="89"/>
      <c r="H170" s="90">
        <f t="shared" si="5"/>
        <v>0</v>
      </c>
    </row>
    <row r="171" spans="1:8" ht="15">
      <c r="A171" s="97"/>
      <c r="B171" s="96"/>
      <c r="C171" s="89"/>
      <c r="D171" s="89"/>
      <c r="E171" s="89"/>
      <c r="F171" s="89"/>
      <c r="G171" s="89"/>
      <c r="H171" s="90">
        <f t="shared" si="5"/>
        <v>0</v>
      </c>
    </row>
    <row r="172" spans="1:8" ht="15">
      <c r="A172" s="97"/>
      <c r="B172" s="96"/>
      <c r="C172" s="89"/>
      <c r="D172" s="89"/>
      <c r="E172" s="89"/>
      <c r="F172" s="89"/>
      <c r="G172" s="89"/>
      <c r="H172" s="90">
        <f t="shared" si="5"/>
        <v>0</v>
      </c>
    </row>
    <row r="173" spans="1:8" ht="15">
      <c r="A173" s="97"/>
      <c r="B173" s="96"/>
      <c r="C173" s="89"/>
      <c r="D173" s="89"/>
      <c r="E173" s="89"/>
      <c r="F173" s="89"/>
      <c r="G173" s="89"/>
      <c r="H173" s="90">
        <f t="shared" si="5"/>
        <v>0</v>
      </c>
    </row>
    <row r="174" spans="1:8" ht="15">
      <c r="A174" s="97"/>
      <c r="B174" s="96"/>
      <c r="C174" s="89"/>
      <c r="D174" s="89"/>
      <c r="E174" s="89"/>
      <c r="F174" s="89"/>
      <c r="G174" s="89"/>
      <c r="H174" s="90">
        <f t="shared" si="5"/>
        <v>0</v>
      </c>
    </row>
    <row r="175" spans="1:8" ht="15">
      <c r="A175" s="97"/>
      <c r="B175" s="96"/>
      <c r="C175" s="89"/>
      <c r="D175" s="89"/>
      <c r="E175" s="89"/>
      <c r="F175" s="89"/>
      <c r="G175" s="89"/>
      <c r="H175" s="90">
        <f t="shared" si="5"/>
        <v>0</v>
      </c>
    </row>
    <row r="176" spans="1:8" ht="15">
      <c r="A176" s="97"/>
      <c r="B176" s="96"/>
      <c r="C176" s="89"/>
      <c r="D176" s="89"/>
      <c r="E176" s="89"/>
      <c r="F176" s="89"/>
      <c r="G176" s="89"/>
      <c r="H176" s="90">
        <f t="shared" si="5"/>
        <v>0</v>
      </c>
    </row>
    <row r="177" spans="1:8" ht="15">
      <c r="A177" s="97"/>
      <c r="B177" s="96"/>
      <c r="C177" s="89"/>
      <c r="D177" s="89"/>
      <c r="E177" s="89"/>
      <c r="F177" s="89"/>
      <c r="G177" s="89"/>
      <c r="H177" s="90">
        <f t="shared" si="5"/>
        <v>0</v>
      </c>
    </row>
    <row r="178" spans="1:8" ht="15">
      <c r="A178" s="97"/>
      <c r="B178" s="96"/>
      <c r="C178" s="89"/>
      <c r="D178" s="89"/>
      <c r="E178" s="89"/>
      <c r="F178" s="89"/>
      <c r="G178" s="89"/>
      <c r="H178" s="90">
        <f t="shared" si="5"/>
        <v>0</v>
      </c>
    </row>
    <row r="179" spans="1:8" ht="15">
      <c r="A179" s="97"/>
      <c r="B179" s="96"/>
      <c r="C179" s="89"/>
      <c r="D179" s="89"/>
      <c r="E179" s="89"/>
      <c r="F179" s="89"/>
      <c r="G179" s="89"/>
      <c r="H179" s="90">
        <f t="shared" si="5"/>
        <v>0</v>
      </c>
    </row>
    <row r="180" spans="1:8" ht="15">
      <c r="A180" s="97"/>
      <c r="B180" s="96"/>
      <c r="C180" s="89"/>
      <c r="D180" s="89"/>
      <c r="E180" s="89"/>
      <c r="F180" s="89"/>
      <c r="G180" s="89"/>
      <c r="H180" s="90">
        <f t="shared" si="5"/>
        <v>0</v>
      </c>
    </row>
    <row r="181" spans="1:8" ht="15">
      <c r="A181" s="97"/>
      <c r="B181" s="96"/>
      <c r="C181" s="89"/>
      <c r="D181" s="89"/>
      <c r="E181" s="89"/>
      <c r="F181" s="89"/>
      <c r="G181" s="89"/>
      <c r="H181" s="90">
        <f aca="true" t="shared" si="6" ref="H181:H244">IF(D181*((E181-(G181*10)+(F181*4.1667))/50)&lt;0,0,D181*((E181-(G181*10)+(F181*4.1667))/50))</f>
        <v>0</v>
      </c>
    </row>
    <row r="182" spans="1:8" ht="15">
      <c r="A182" s="97"/>
      <c r="B182" s="96"/>
      <c r="C182" s="89"/>
      <c r="D182" s="89"/>
      <c r="E182" s="89"/>
      <c r="F182" s="89"/>
      <c r="G182" s="89"/>
      <c r="H182" s="90">
        <f t="shared" si="6"/>
        <v>0</v>
      </c>
    </row>
    <row r="183" spans="1:8" ht="15">
      <c r="A183" s="97"/>
      <c r="B183" s="96"/>
      <c r="C183" s="89"/>
      <c r="D183" s="89"/>
      <c r="E183" s="89"/>
      <c r="F183" s="89"/>
      <c r="G183" s="89"/>
      <c r="H183" s="90">
        <f t="shared" si="6"/>
        <v>0</v>
      </c>
    </row>
    <row r="184" spans="1:8" ht="15">
      <c r="A184" s="97"/>
      <c r="B184" s="96"/>
      <c r="C184" s="89"/>
      <c r="D184" s="89"/>
      <c r="E184" s="89"/>
      <c r="F184" s="89"/>
      <c r="G184" s="89"/>
      <c r="H184" s="90">
        <f t="shared" si="6"/>
        <v>0</v>
      </c>
    </row>
    <row r="185" spans="1:8" ht="15">
      <c r="A185" s="97"/>
      <c r="B185" s="96"/>
      <c r="C185" s="89"/>
      <c r="D185" s="89"/>
      <c r="E185" s="89"/>
      <c r="F185" s="89"/>
      <c r="G185" s="89"/>
      <c r="H185" s="90">
        <f t="shared" si="6"/>
        <v>0</v>
      </c>
    </row>
    <row r="186" spans="1:8" ht="15">
      <c r="A186" s="97"/>
      <c r="B186" s="96"/>
      <c r="C186" s="89"/>
      <c r="D186" s="89"/>
      <c r="E186" s="89"/>
      <c r="F186" s="89"/>
      <c r="G186" s="89"/>
      <c r="H186" s="90">
        <f t="shared" si="6"/>
        <v>0</v>
      </c>
    </row>
    <row r="187" spans="1:8" ht="15">
      <c r="A187" s="97"/>
      <c r="B187" s="96"/>
      <c r="C187" s="89"/>
      <c r="D187" s="89"/>
      <c r="E187" s="89"/>
      <c r="F187" s="89"/>
      <c r="G187" s="89"/>
      <c r="H187" s="90">
        <f t="shared" si="6"/>
        <v>0</v>
      </c>
    </row>
    <row r="188" spans="1:8" ht="15">
      <c r="A188" s="97"/>
      <c r="B188" s="96"/>
      <c r="C188" s="89"/>
      <c r="D188" s="89"/>
      <c r="E188" s="89"/>
      <c r="F188" s="89"/>
      <c r="G188" s="89"/>
      <c r="H188" s="90">
        <f t="shared" si="6"/>
        <v>0</v>
      </c>
    </row>
    <row r="189" spans="1:8" ht="15">
      <c r="A189" s="97"/>
      <c r="B189" s="96"/>
      <c r="C189" s="89"/>
      <c r="D189" s="89"/>
      <c r="E189" s="89"/>
      <c r="F189" s="89"/>
      <c r="G189" s="89"/>
      <c r="H189" s="90">
        <f t="shared" si="6"/>
        <v>0</v>
      </c>
    </row>
    <row r="190" spans="1:8" ht="15">
      <c r="A190" s="97"/>
      <c r="B190" s="96"/>
      <c r="C190" s="89"/>
      <c r="D190" s="89"/>
      <c r="E190" s="89"/>
      <c r="F190" s="89"/>
      <c r="G190" s="89"/>
      <c r="H190" s="90">
        <f t="shared" si="6"/>
        <v>0</v>
      </c>
    </row>
    <row r="191" spans="1:8" ht="15">
      <c r="A191" s="97"/>
      <c r="B191" s="96"/>
      <c r="C191" s="89"/>
      <c r="D191" s="89"/>
      <c r="E191" s="89"/>
      <c r="F191" s="89"/>
      <c r="G191" s="89"/>
      <c r="H191" s="90">
        <f t="shared" si="6"/>
        <v>0</v>
      </c>
    </row>
    <row r="192" spans="1:8" ht="15">
      <c r="A192" s="97"/>
      <c r="B192" s="96"/>
      <c r="C192" s="89"/>
      <c r="D192" s="89"/>
      <c r="E192" s="89"/>
      <c r="F192" s="89"/>
      <c r="G192" s="89"/>
      <c r="H192" s="90">
        <f t="shared" si="6"/>
        <v>0</v>
      </c>
    </row>
    <row r="193" spans="1:8" ht="15">
      <c r="A193" s="97"/>
      <c r="B193" s="96"/>
      <c r="C193" s="89"/>
      <c r="D193" s="89"/>
      <c r="E193" s="89"/>
      <c r="F193" s="89"/>
      <c r="G193" s="89"/>
      <c r="H193" s="90">
        <f t="shared" si="6"/>
        <v>0</v>
      </c>
    </row>
    <row r="194" spans="1:8" ht="15">
      <c r="A194" s="97"/>
      <c r="B194" s="96"/>
      <c r="C194" s="89"/>
      <c r="D194" s="89"/>
      <c r="E194" s="89"/>
      <c r="F194" s="89"/>
      <c r="G194" s="89"/>
      <c r="H194" s="90">
        <f t="shared" si="6"/>
        <v>0</v>
      </c>
    </row>
    <row r="195" spans="1:8" ht="15">
      <c r="A195" s="97"/>
      <c r="B195" s="96"/>
      <c r="C195" s="89"/>
      <c r="D195" s="89"/>
      <c r="E195" s="89"/>
      <c r="F195" s="89"/>
      <c r="G195" s="89"/>
      <c r="H195" s="90">
        <f t="shared" si="6"/>
        <v>0</v>
      </c>
    </row>
    <row r="196" spans="1:8" ht="15">
      <c r="A196" s="97"/>
      <c r="B196" s="96"/>
      <c r="C196" s="89"/>
      <c r="D196" s="89"/>
      <c r="E196" s="89"/>
      <c r="F196" s="89"/>
      <c r="G196" s="89"/>
      <c r="H196" s="90">
        <f t="shared" si="6"/>
        <v>0</v>
      </c>
    </row>
    <row r="197" spans="1:8" ht="15">
      <c r="A197" s="97"/>
      <c r="B197" s="96"/>
      <c r="C197" s="89"/>
      <c r="D197" s="89"/>
      <c r="E197" s="89"/>
      <c r="F197" s="89"/>
      <c r="G197" s="89"/>
      <c r="H197" s="90">
        <f t="shared" si="6"/>
        <v>0</v>
      </c>
    </row>
    <row r="198" spans="1:8" ht="15">
      <c r="A198" s="97"/>
      <c r="B198" s="96"/>
      <c r="C198" s="89"/>
      <c r="D198" s="89"/>
      <c r="E198" s="89"/>
      <c r="F198" s="89"/>
      <c r="G198" s="89"/>
      <c r="H198" s="90">
        <f t="shared" si="6"/>
        <v>0</v>
      </c>
    </row>
    <row r="199" spans="1:8" ht="15">
      <c r="A199" s="97"/>
      <c r="B199" s="96"/>
      <c r="C199" s="89"/>
      <c r="D199" s="89"/>
      <c r="E199" s="89"/>
      <c r="F199" s="89"/>
      <c r="G199" s="89"/>
      <c r="H199" s="90">
        <f t="shared" si="6"/>
        <v>0</v>
      </c>
    </row>
    <row r="200" spans="1:8" ht="15">
      <c r="A200" s="97"/>
      <c r="B200" s="96"/>
      <c r="C200" s="89"/>
      <c r="D200" s="89"/>
      <c r="E200" s="89"/>
      <c r="F200" s="89"/>
      <c r="G200" s="89"/>
      <c r="H200" s="90">
        <f t="shared" si="6"/>
        <v>0</v>
      </c>
    </row>
    <row r="201" spans="1:8" ht="15">
      <c r="A201" s="97"/>
      <c r="B201" s="96"/>
      <c r="C201" s="89"/>
      <c r="D201" s="89"/>
      <c r="E201" s="89"/>
      <c r="F201" s="89"/>
      <c r="G201" s="89"/>
      <c r="H201" s="90">
        <f t="shared" si="6"/>
        <v>0</v>
      </c>
    </row>
    <row r="202" spans="1:8" ht="15">
      <c r="A202" s="97"/>
      <c r="B202" s="96"/>
      <c r="C202" s="89"/>
      <c r="D202" s="89"/>
      <c r="E202" s="89"/>
      <c r="F202" s="89"/>
      <c r="G202" s="89"/>
      <c r="H202" s="90">
        <f t="shared" si="6"/>
        <v>0</v>
      </c>
    </row>
    <row r="203" spans="1:8" ht="15">
      <c r="A203" s="97"/>
      <c r="B203" s="96"/>
      <c r="C203" s="89"/>
      <c r="D203" s="89"/>
      <c r="E203" s="89"/>
      <c r="F203" s="89"/>
      <c r="G203" s="89"/>
      <c r="H203" s="90">
        <f t="shared" si="6"/>
        <v>0</v>
      </c>
    </row>
    <row r="204" spans="1:8" ht="15">
      <c r="A204" s="97"/>
      <c r="B204" s="96"/>
      <c r="C204" s="89"/>
      <c r="D204" s="89"/>
      <c r="E204" s="89"/>
      <c r="F204" s="89"/>
      <c r="G204" s="89"/>
      <c r="H204" s="90">
        <f t="shared" si="6"/>
        <v>0</v>
      </c>
    </row>
    <row r="205" spans="1:8" ht="15">
      <c r="A205" s="97"/>
      <c r="B205" s="96"/>
      <c r="C205" s="89"/>
      <c r="D205" s="89"/>
      <c r="E205" s="89"/>
      <c r="F205" s="89"/>
      <c r="G205" s="89"/>
      <c r="H205" s="90">
        <f t="shared" si="6"/>
        <v>0</v>
      </c>
    </row>
    <row r="206" spans="1:8" ht="15">
      <c r="A206" s="97"/>
      <c r="B206" s="96"/>
      <c r="C206" s="89"/>
      <c r="D206" s="89"/>
      <c r="E206" s="89"/>
      <c r="F206" s="89"/>
      <c r="G206" s="89"/>
      <c r="H206" s="90">
        <f t="shared" si="6"/>
        <v>0</v>
      </c>
    </row>
    <row r="207" spans="1:8" ht="15">
      <c r="A207" s="97"/>
      <c r="B207" s="96"/>
      <c r="C207" s="89"/>
      <c r="D207" s="89"/>
      <c r="E207" s="89"/>
      <c r="F207" s="89"/>
      <c r="G207" s="89"/>
      <c r="H207" s="90">
        <f t="shared" si="6"/>
        <v>0</v>
      </c>
    </row>
    <row r="208" spans="1:8" ht="15">
      <c r="A208" s="97"/>
      <c r="B208" s="96"/>
      <c r="C208" s="89"/>
      <c r="D208" s="89"/>
      <c r="E208" s="89"/>
      <c r="F208" s="89"/>
      <c r="G208" s="89"/>
      <c r="H208" s="90">
        <f t="shared" si="6"/>
        <v>0</v>
      </c>
    </row>
    <row r="209" spans="1:8" ht="15">
      <c r="A209" s="97"/>
      <c r="B209" s="96"/>
      <c r="C209" s="89"/>
      <c r="D209" s="89"/>
      <c r="E209" s="89"/>
      <c r="F209" s="89"/>
      <c r="G209" s="89"/>
      <c r="H209" s="90">
        <f t="shared" si="6"/>
        <v>0</v>
      </c>
    </row>
    <row r="210" spans="1:8" ht="15">
      <c r="A210" s="97"/>
      <c r="B210" s="96"/>
      <c r="C210" s="89"/>
      <c r="D210" s="89"/>
      <c r="E210" s="89"/>
      <c r="F210" s="89"/>
      <c r="G210" s="89"/>
      <c r="H210" s="90">
        <f t="shared" si="6"/>
        <v>0</v>
      </c>
    </row>
    <row r="211" spans="1:8" ht="15">
      <c r="A211" s="97"/>
      <c r="B211" s="96"/>
      <c r="C211" s="89"/>
      <c r="D211" s="89"/>
      <c r="E211" s="89"/>
      <c r="F211" s="89"/>
      <c r="G211" s="89"/>
      <c r="H211" s="90">
        <f t="shared" si="6"/>
        <v>0</v>
      </c>
    </row>
    <row r="212" spans="1:8" ht="15">
      <c r="A212" s="97"/>
      <c r="B212" s="96"/>
      <c r="C212" s="89"/>
      <c r="D212" s="89"/>
      <c r="E212" s="89"/>
      <c r="F212" s="89"/>
      <c r="G212" s="89"/>
      <c r="H212" s="90">
        <f t="shared" si="6"/>
        <v>0</v>
      </c>
    </row>
    <row r="213" spans="1:8" ht="15">
      <c r="A213" s="97"/>
      <c r="B213" s="96"/>
      <c r="C213" s="89"/>
      <c r="D213" s="89"/>
      <c r="E213" s="89"/>
      <c r="F213" s="89"/>
      <c r="G213" s="89"/>
      <c r="H213" s="90">
        <f t="shared" si="6"/>
        <v>0</v>
      </c>
    </row>
    <row r="214" spans="1:8" ht="15">
      <c r="A214" s="97"/>
      <c r="B214" s="96"/>
      <c r="C214" s="89"/>
      <c r="D214" s="89"/>
      <c r="E214" s="89"/>
      <c r="F214" s="89"/>
      <c r="G214" s="89"/>
      <c r="H214" s="90">
        <f t="shared" si="6"/>
        <v>0</v>
      </c>
    </row>
    <row r="215" spans="1:8" ht="15">
      <c r="A215" s="97"/>
      <c r="B215" s="96"/>
      <c r="C215" s="89"/>
      <c r="D215" s="89"/>
      <c r="E215" s="89"/>
      <c r="F215" s="89"/>
      <c r="G215" s="89"/>
      <c r="H215" s="90">
        <f t="shared" si="6"/>
        <v>0</v>
      </c>
    </row>
    <row r="216" spans="1:8" ht="15">
      <c r="A216" s="97"/>
      <c r="B216" s="96"/>
      <c r="C216" s="89"/>
      <c r="D216" s="89"/>
      <c r="E216" s="89"/>
      <c r="F216" s="89"/>
      <c r="G216" s="89"/>
      <c r="H216" s="90">
        <f t="shared" si="6"/>
        <v>0</v>
      </c>
    </row>
    <row r="217" spans="1:8" ht="15">
      <c r="A217" s="97"/>
      <c r="B217" s="96"/>
      <c r="C217" s="89"/>
      <c r="D217" s="89"/>
      <c r="E217" s="89"/>
      <c r="F217" s="89"/>
      <c r="G217" s="89"/>
      <c r="H217" s="90">
        <f t="shared" si="6"/>
        <v>0</v>
      </c>
    </row>
    <row r="218" spans="1:8" ht="15">
      <c r="A218" s="97"/>
      <c r="B218" s="96"/>
      <c r="C218" s="89"/>
      <c r="D218" s="89"/>
      <c r="E218" s="89"/>
      <c r="F218" s="89"/>
      <c r="G218" s="89"/>
      <c r="H218" s="90">
        <f t="shared" si="6"/>
        <v>0</v>
      </c>
    </row>
    <row r="219" spans="1:8" ht="15">
      <c r="A219" s="97"/>
      <c r="B219" s="96"/>
      <c r="C219" s="89"/>
      <c r="D219" s="89"/>
      <c r="E219" s="89"/>
      <c r="F219" s="89"/>
      <c r="G219" s="89"/>
      <c r="H219" s="90">
        <f t="shared" si="6"/>
        <v>0</v>
      </c>
    </row>
    <row r="220" spans="1:8" ht="15">
      <c r="A220" s="97"/>
      <c r="B220" s="96"/>
      <c r="C220" s="89"/>
      <c r="D220" s="89"/>
      <c r="E220" s="89"/>
      <c r="F220" s="89"/>
      <c r="G220" s="89"/>
      <c r="H220" s="90">
        <f t="shared" si="6"/>
        <v>0</v>
      </c>
    </row>
    <row r="221" spans="1:8" ht="15">
      <c r="A221" s="97"/>
      <c r="B221" s="96"/>
      <c r="C221" s="89"/>
      <c r="D221" s="89"/>
      <c r="E221" s="89"/>
      <c r="F221" s="89"/>
      <c r="G221" s="89"/>
      <c r="H221" s="90">
        <f t="shared" si="6"/>
        <v>0</v>
      </c>
    </row>
    <row r="222" spans="1:8" ht="15">
      <c r="A222" s="97"/>
      <c r="B222" s="96"/>
      <c r="C222" s="89"/>
      <c r="D222" s="89"/>
      <c r="E222" s="89"/>
      <c r="F222" s="89"/>
      <c r="G222" s="89"/>
      <c r="H222" s="90">
        <f t="shared" si="6"/>
        <v>0</v>
      </c>
    </row>
    <row r="223" spans="1:8" ht="15">
      <c r="A223" s="97"/>
      <c r="B223" s="96"/>
      <c r="C223" s="89"/>
      <c r="D223" s="89"/>
      <c r="E223" s="89"/>
      <c r="F223" s="89"/>
      <c r="G223" s="89"/>
      <c r="H223" s="90">
        <f t="shared" si="6"/>
        <v>0</v>
      </c>
    </row>
    <row r="224" spans="1:8" ht="15">
      <c r="A224" s="97"/>
      <c r="B224" s="96"/>
      <c r="C224" s="89"/>
      <c r="D224" s="89"/>
      <c r="E224" s="89"/>
      <c r="F224" s="89"/>
      <c r="G224" s="89"/>
      <c r="H224" s="90">
        <f t="shared" si="6"/>
        <v>0</v>
      </c>
    </row>
    <row r="225" spans="1:8" ht="15">
      <c r="A225" s="97"/>
      <c r="B225" s="96"/>
      <c r="C225" s="89"/>
      <c r="D225" s="89"/>
      <c r="E225" s="89"/>
      <c r="F225" s="89"/>
      <c r="G225" s="89"/>
      <c r="H225" s="90">
        <f t="shared" si="6"/>
        <v>0</v>
      </c>
    </row>
    <row r="226" spans="1:8" ht="15">
      <c r="A226" s="97"/>
      <c r="B226" s="96"/>
      <c r="C226" s="89"/>
      <c r="D226" s="89"/>
      <c r="E226" s="89"/>
      <c r="F226" s="89"/>
      <c r="G226" s="89"/>
      <c r="H226" s="90">
        <f t="shared" si="6"/>
        <v>0</v>
      </c>
    </row>
    <row r="227" spans="1:8" ht="15">
      <c r="A227" s="97"/>
      <c r="B227" s="96"/>
      <c r="C227" s="89"/>
      <c r="D227" s="89"/>
      <c r="E227" s="89"/>
      <c r="F227" s="89"/>
      <c r="G227" s="89"/>
      <c r="H227" s="90">
        <f t="shared" si="6"/>
        <v>0</v>
      </c>
    </row>
    <row r="228" spans="1:8" ht="15">
      <c r="A228" s="97"/>
      <c r="B228" s="96"/>
      <c r="C228" s="89"/>
      <c r="D228" s="89"/>
      <c r="E228" s="89"/>
      <c r="F228" s="89"/>
      <c r="G228" s="89"/>
      <c r="H228" s="90">
        <f t="shared" si="6"/>
        <v>0</v>
      </c>
    </row>
    <row r="229" spans="1:8" ht="15">
      <c r="A229" s="97"/>
      <c r="B229" s="96"/>
      <c r="C229" s="89"/>
      <c r="D229" s="89"/>
      <c r="E229" s="89"/>
      <c r="F229" s="89"/>
      <c r="G229" s="89"/>
      <c r="H229" s="90">
        <f t="shared" si="6"/>
        <v>0</v>
      </c>
    </row>
    <row r="230" spans="1:8" ht="15">
      <c r="A230" s="97"/>
      <c r="B230" s="96"/>
      <c r="C230" s="89"/>
      <c r="D230" s="89"/>
      <c r="E230" s="89"/>
      <c r="F230" s="89"/>
      <c r="G230" s="89"/>
      <c r="H230" s="90">
        <f t="shared" si="6"/>
        <v>0</v>
      </c>
    </row>
    <row r="231" spans="1:8" ht="15">
      <c r="A231" s="97"/>
      <c r="B231" s="96"/>
      <c r="C231" s="89"/>
      <c r="D231" s="89"/>
      <c r="E231" s="89"/>
      <c r="F231" s="89"/>
      <c r="G231" s="89"/>
      <c r="H231" s="90">
        <f t="shared" si="6"/>
        <v>0</v>
      </c>
    </row>
    <row r="232" spans="1:8" ht="15">
      <c r="A232" s="97"/>
      <c r="B232" s="96"/>
      <c r="C232" s="89"/>
      <c r="D232" s="89"/>
      <c r="E232" s="89"/>
      <c r="F232" s="89"/>
      <c r="G232" s="89"/>
      <c r="H232" s="90">
        <f t="shared" si="6"/>
        <v>0</v>
      </c>
    </row>
    <row r="233" spans="1:8" ht="15">
      <c r="A233" s="97"/>
      <c r="B233" s="96"/>
      <c r="C233" s="89"/>
      <c r="D233" s="89"/>
      <c r="E233" s="89"/>
      <c r="F233" s="89"/>
      <c r="G233" s="89"/>
      <c r="H233" s="90">
        <f t="shared" si="6"/>
        <v>0</v>
      </c>
    </row>
    <row r="234" spans="1:8" ht="15">
      <c r="A234" s="97"/>
      <c r="B234" s="96"/>
      <c r="C234" s="89"/>
      <c r="D234" s="89"/>
      <c r="E234" s="89"/>
      <c r="F234" s="89"/>
      <c r="G234" s="89"/>
      <c r="H234" s="90">
        <f t="shared" si="6"/>
        <v>0</v>
      </c>
    </row>
    <row r="235" spans="1:8" ht="15">
      <c r="A235" s="97"/>
      <c r="B235" s="96"/>
      <c r="C235" s="89"/>
      <c r="D235" s="89"/>
      <c r="E235" s="89"/>
      <c r="F235" s="89"/>
      <c r="G235" s="89"/>
      <c r="H235" s="90">
        <f t="shared" si="6"/>
        <v>0</v>
      </c>
    </row>
    <row r="236" spans="1:8" ht="15">
      <c r="A236" s="97"/>
      <c r="B236" s="96"/>
      <c r="C236" s="89"/>
      <c r="D236" s="89"/>
      <c r="E236" s="89"/>
      <c r="F236" s="89"/>
      <c r="G236" s="89"/>
      <c r="H236" s="90">
        <f t="shared" si="6"/>
        <v>0</v>
      </c>
    </row>
    <row r="237" spans="1:8" ht="15">
      <c r="A237" s="97"/>
      <c r="B237" s="96"/>
      <c r="C237" s="89"/>
      <c r="D237" s="89"/>
      <c r="E237" s="89"/>
      <c r="F237" s="89"/>
      <c r="G237" s="89"/>
      <c r="H237" s="90">
        <f t="shared" si="6"/>
        <v>0</v>
      </c>
    </row>
    <row r="238" spans="1:8" ht="15">
      <c r="A238" s="97"/>
      <c r="B238" s="96"/>
      <c r="C238" s="89"/>
      <c r="D238" s="89"/>
      <c r="E238" s="89"/>
      <c r="F238" s="89"/>
      <c r="G238" s="89"/>
      <c r="H238" s="90">
        <f t="shared" si="6"/>
        <v>0</v>
      </c>
    </row>
    <row r="239" spans="1:8" ht="15">
      <c r="A239" s="97"/>
      <c r="B239" s="96"/>
      <c r="C239" s="89"/>
      <c r="D239" s="89"/>
      <c r="E239" s="89"/>
      <c r="F239" s="89"/>
      <c r="G239" s="89"/>
      <c r="H239" s="90">
        <f t="shared" si="6"/>
        <v>0</v>
      </c>
    </row>
    <row r="240" spans="1:8" ht="15">
      <c r="A240" s="97"/>
      <c r="B240" s="96"/>
      <c r="C240" s="89"/>
      <c r="D240" s="89"/>
      <c r="E240" s="89"/>
      <c r="F240" s="89"/>
      <c r="G240" s="89"/>
      <c r="H240" s="90">
        <f t="shared" si="6"/>
        <v>0</v>
      </c>
    </row>
    <row r="241" spans="1:8" ht="15">
      <c r="A241" s="97"/>
      <c r="B241" s="96"/>
      <c r="C241" s="89"/>
      <c r="D241" s="89"/>
      <c r="E241" s="89"/>
      <c r="F241" s="89"/>
      <c r="G241" s="89"/>
      <c r="H241" s="90">
        <f t="shared" si="6"/>
        <v>0</v>
      </c>
    </row>
    <row r="242" spans="1:8" ht="15">
      <c r="A242" s="97"/>
      <c r="B242" s="96"/>
      <c r="C242" s="89"/>
      <c r="D242" s="89"/>
      <c r="E242" s="89"/>
      <c r="F242" s="89"/>
      <c r="G242" s="89"/>
      <c r="H242" s="90">
        <f t="shared" si="6"/>
        <v>0</v>
      </c>
    </row>
    <row r="243" spans="1:8" ht="15">
      <c r="A243" s="97"/>
      <c r="B243" s="96"/>
      <c r="C243" s="89"/>
      <c r="D243" s="89"/>
      <c r="E243" s="89"/>
      <c r="F243" s="89"/>
      <c r="G243" s="89"/>
      <c r="H243" s="90">
        <f t="shared" si="6"/>
        <v>0</v>
      </c>
    </row>
    <row r="244" spans="1:8" ht="15">
      <c r="A244" s="97"/>
      <c r="B244" s="96"/>
      <c r="C244" s="89"/>
      <c r="D244" s="89"/>
      <c r="E244" s="89"/>
      <c r="F244" s="89"/>
      <c r="G244" s="89"/>
      <c r="H244" s="90">
        <f t="shared" si="6"/>
        <v>0</v>
      </c>
    </row>
    <row r="245" spans="1:8" ht="15">
      <c r="A245" s="97"/>
      <c r="B245" s="96"/>
      <c r="C245" s="89"/>
      <c r="D245" s="89"/>
      <c r="E245" s="89"/>
      <c r="F245" s="89"/>
      <c r="G245" s="89"/>
      <c r="H245" s="90">
        <f aca="true" t="shared" si="7" ref="H245:H308">IF(D245*((E245-(G245*10)+(F245*4.1667))/50)&lt;0,0,D245*((E245-(G245*10)+(F245*4.1667))/50))</f>
        <v>0</v>
      </c>
    </row>
    <row r="246" spans="1:8" ht="15">
      <c r="A246" s="97"/>
      <c r="B246" s="96"/>
      <c r="C246" s="89"/>
      <c r="D246" s="89"/>
      <c r="E246" s="89"/>
      <c r="F246" s="89"/>
      <c r="G246" s="89"/>
      <c r="H246" s="90">
        <f t="shared" si="7"/>
        <v>0</v>
      </c>
    </row>
    <row r="247" spans="1:8" ht="15">
      <c r="A247" s="97"/>
      <c r="B247" s="96"/>
      <c r="C247" s="89"/>
      <c r="D247" s="89"/>
      <c r="E247" s="89"/>
      <c r="F247" s="89"/>
      <c r="G247" s="89"/>
      <c r="H247" s="90">
        <f t="shared" si="7"/>
        <v>0</v>
      </c>
    </row>
    <row r="248" spans="1:8" ht="15">
      <c r="A248" s="97"/>
      <c r="B248" s="96"/>
      <c r="C248" s="89"/>
      <c r="D248" s="89"/>
      <c r="E248" s="89"/>
      <c r="F248" s="89"/>
      <c r="G248" s="89"/>
      <c r="H248" s="90">
        <f t="shared" si="7"/>
        <v>0</v>
      </c>
    </row>
    <row r="249" spans="1:8" ht="15">
      <c r="A249" s="97"/>
      <c r="B249" s="96"/>
      <c r="C249" s="89"/>
      <c r="D249" s="89"/>
      <c r="E249" s="89"/>
      <c r="F249" s="89"/>
      <c r="G249" s="89"/>
      <c r="H249" s="90">
        <f t="shared" si="7"/>
        <v>0</v>
      </c>
    </row>
    <row r="250" spans="1:8" ht="15">
      <c r="A250" s="97"/>
      <c r="B250" s="96"/>
      <c r="C250" s="89"/>
      <c r="D250" s="89"/>
      <c r="E250" s="89"/>
      <c r="F250" s="89"/>
      <c r="G250" s="89"/>
      <c r="H250" s="90">
        <f t="shared" si="7"/>
        <v>0</v>
      </c>
    </row>
    <row r="251" spans="1:8" ht="15">
      <c r="A251" s="97"/>
      <c r="B251" s="96"/>
      <c r="C251" s="89"/>
      <c r="D251" s="89"/>
      <c r="E251" s="89"/>
      <c r="F251" s="89"/>
      <c r="G251" s="89"/>
      <c r="H251" s="90">
        <f t="shared" si="7"/>
        <v>0</v>
      </c>
    </row>
    <row r="252" spans="1:8" ht="15">
      <c r="A252" s="97"/>
      <c r="B252" s="96"/>
      <c r="C252" s="89"/>
      <c r="D252" s="89"/>
      <c r="E252" s="89"/>
      <c r="F252" s="89"/>
      <c r="G252" s="89"/>
      <c r="H252" s="90">
        <f t="shared" si="7"/>
        <v>0</v>
      </c>
    </row>
    <row r="253" spans="1:8" ht="15">
      <c r="A253" s="97"/>
      <c r="B253" s="96"/>
      <c r="C253" s="89"/>
      <c r="D253" s="89"/>
      <c r="E253" s="89"/>
      <c r="F253" s="89"/>
      <c r="G253" s="89"/>
      <c r="H253" s="90">
        <f t="shared" si="7"/>
        <v>0</v>
      </c>
    </row>
    <row r="254" spans="1:8" ht="15">
      <c r="A254" s="97"/>
      <c r="B254" s="96"/>
      <c r="C254" s="89"/>
      <c r="D254" s="89"/>
      <c r="E254" s="89"/>
      <c r="F254" s="89"/>
      <c r="G254" s="89"/>
      <c r="H254" s="90">
        <f t="shared" si="7"/>
        <v>0</v>
      </c>
    </row>
    <row r="255" spans="1:8" ht="15">
      <c r="A255" s="97"/>
      <c r="B255" s="96"/>
      <c r="C255" s="89"/>
      <c r="D255" s="89"/>
      <c r="E255" s="89"/>
      <c r="F255" s="89"/>
      <c r="G255" s="89"/>
      <c r="H255" s="90">
        <f t="shared" si="7"/>
        <v>0</v>
      </c>
    </row>
    <row r="256" spans="1:8" ht="15">
      <c r="A256" s="97"/>
      <c r="B256" s="96"/>
      <c r="C256" s="89"/>
      <c r="D256" s="89"/>
      <c r="E256" s="89"/>
      <c r="F256" s="89"/>
      <c r="G256" s="89"/>
      <c r="H256" s="90">
        <f t="shared" si="7"/>
        <v>0</v>
      </c>
    </row>
    <row r="257" spans="1:8" ht="15">
      <c r="A257" s="97"/>
      <c r="B257" s="96"/>
      <c r="C257" s="89"/>
      <c r="D257" s="89"/>
      <c r="E257" s="89"/>
      <c r="F257" s="89"/>
      <c r="G257" s="89"/>
      <c r="H257" s="90">
        <f t="shared" si="7"/>
        <v>0</v>
      </c>
    </row>
    <row r="258" spans="1:8" ht="15">
      <c r="A258" s="97"/>
      <c r="B258" s="96"/>
      <c r="C258" s="89"/>
      <c r="D258" s="89"/>
      <c r="E258" s="89"/>
      <c r="F258" s="89"/>
      <c r="G258" s="89"/>
      <c r="H258" s="90">
        <f t="shared" si="7"/>
        <v>0</v>
      </c>
    </row>
    <row r="259" spans="1:8" ht="15">
      <c r="A259" s="97"/>
      <c r="B259" s="96"/>
      <c r="C259" s="89"/>
      <c r="D259" s="89"/>
      <c r="E259" s="89"/>
      <c r="F259" s="89"/>
      <c r="G259" s="89"/>
      <c r="H259" s="90">
        <f t="shared" si="7"/>
        <v>0</v>
      </c>
    </row>
    <row r="260" spans="1:8" ht="15">
      <c r="A260" s="97"/>
      <c r="B260" s="96"/>
      <c r="C260" s="89"/>
      <c r="D260" s="89"/>
      <c r="E260" s="89"/>
      <c r="F260" s="89"/>
      <c r="G260" s="89"/>
      <c r="H260" s="90">
        <f t="shared" si="7"/>
        <v>0</v>
      </c>
    </row>
    <row r="261" spans="1:8" ht="15">
      <c r="A261" s="97"/>
      <c r="B261" s="96"/>
      <c r="C261" s="89"/>
      <c r="D261" s="89"/>
      <c r="E261" s="89"/>
      <c r="F261" s="89"/>
      <c r="G261" s="89"/>
      <c r="H261" s="90">
        <f t="shared" si="7"/>
        <v>0</v>
      </c>
    </row>
    <row r="262" spans="1:8" ht="15">
      <c r="A262" s="97"/>
      <c r="B262" s="96"/>
      <c r="C262" s="89"/>
      <c r="D262" s="89"/>
      <c r="E262" s="89"/>
      <c r="F262" s="89"/>
      <c r="G262" s="89"/>
      <c r="H262" s="90">
        <f t="shared" si="7"/>
        <v>0</v>
      </c>
    </row>
    <row r="263" spans="1:8" ht="15">
      <c r="A263" s="97"/>
      <c r="B263" s="96"/>
      <c r="C263" s="89"/>
      <c r="D263" s="89"/>
      <c r="E263" s="89"/>
      <c r="F263" s="89"/>
      <c r="G263" s="89"/>
      <c r="H263" s="90">
        <f t="shared" si="7"/>
        <v>0</v>
      </c>
    </row>
    <row r="264" spans="1:8" ht="15">
      <c r="A264" s="97"/>
      <c r="B264" s="96"/>
      <c r="C264" s="89"/>
      <c r="D264" s="89"/>
      <c r="E264" s="89"/>
      <c r="F264" s="89"/>
      <c r="G264" s="89"/>
      <c r="H264" s="90">
        <f t="shared" si="7"/>
        <v>0</v>
      </c>
    </row>
    <row r="265" spans="1:8" ht="15">
      <c r="A265" s="97"/>
      <c r="B265" s="96"/>
      <c r="C265" s="89"/>
      <c r="D265" s="89"/>
      <c r="E265" s="89"/>
      <c r="F265" s="89"/>
      <c r="G265" s="89"/>
      <c r="H265" s="90">
        <f t="shared" si="7"/>
        <v>0</v>
      </c>
    </row>
    <row r="266" spans="1:8" ht="15">
      <c r="A266" s="97"/>
      <c r="B266" s="96"/>
      <c r="C266" s="89"/>
      <c r="D266" s="89"/>
      <c r="E266" s="89"/>
      <c r="F266" s="89"/>
      <c r="G266" s="89"/>
      <c r="H266" s="90">
        <f t="shared" si="7"/>
        <v>0</v>
      </c>
    </row>
    <row r="267" spans="1:8" ht="15">
      <c r="A267" s="97"/>
      <c r="B267" s="96"/>
      <c r="C267" s="89"/>
      <c r="D267" s="89"/>
      <c r="E267" s="89"/>
      <c r="F267" s="89"/>
      <c r="G267" s="89"/>
      <c r="H267" s="90">
        <f t="shared" si="7"/>
        <v>0</v>
      </c>
    </row>
    <row r="268" spans="1:8" ht="15">
      <c r="A268" s="97"/>
      <c r="B268" s="96"/>
      <c r="C268" s="89"/>
      <c r="D268" s="89"/>
      <c r="E268" s="89"/>
      <c r="F268" s="89"/>
      <c r="G268" s="89"/>
      <c r="H268" s="90">
        <f t="shared" si="7"/>
        <v>0</v>
      </c>
    </row>
    <row r="269" spans="1:8" ht="15">
      <c r="A269" s="97"/>
      <c r="B269" s="96"/>
      <c r="C269" s="89"/>
      <c r="D269" s="89"/>
      <c r="E269" s="89"/>
      <c r="F269" s="89"/>
      <c r="G269" s="89"/>
      <c r="H269" s="90">
        <f t="shared" si="7"/>
        <v>0</v>
      </c>
    </row>
    <row r="270" spans="1:8" ht="15">
      <c r="A270" s="97"/>
      <c r="B270" s="96"/>
      <c r="C270" s="89"/>
      <c r="D270" s="89"/>
      <c r="E270" s="89"/>
      <c r="F270" s="89"/>
      <c r="G270" s="89"/>
      <c r="H270" s="90">
        <f t="shared" si="7"/>
        <v>0</v>
      </c>
    </row>
    <row r="271" spans="1:8" ht="15">
      <c r="A271" s="97"/>
      <c r="B271" s="96"/>
      <c r="C271" s="89"/>
      <c r="D271" s="89"/>
      <c r="E271" s="89"/>
      <c r="F271" s="89"/>
      <c r="G271" s="89"/>
      <c r="H271" s="90">
        <f t="shared" si="7"/>
        <v>0</v>
      </c>
    </row>
    <row r="272" spans="1:8" ht="15">
      <c r="A272" s="97"/>
      <c r="B272" s="96"/>
      <c r="C272" s="89"/>
      <c r="D272" s="89"/>
      <c r="E272" s="89"/>
      <c r="F272" s="89"/>
      <c r="G272" s="89"/>
      <c r="H272" s="90">
        <f t="shared" si="7"/>
        <v>0</v>
      </c>
    </row>
    <row r="273" spans="1:8" ht="15">
      <c r="A273" s="97"/>
      <c r="B273" s="96"/>
      <c r="C273" s="89"/>
      <c r="D273" s="89"/>
      <c r="E273" s="89"/>
      <c r="F273" s="89"/>
      <c r="G273" s="89"/>
      <c r="H273" s="90">
        <f t="shared" si="7"/>
        <v>0</v>
      </c>
    </row>
    <row r="274" spans="1:8" ht="15">
      <c r="A274" s="97"/>
      <c r="B274" s="96"/>
      <c r="C274" s="89"/>
      <c r="D274" s="89"/>
      <c r="E274" s="89"/>
      <c r="F274" s="89"/>
      <c r="G274" s="89"/>
      <c r="H274" s="90">
        <f t="shared" si="7"/>
        <v>0</v>
      </c>
    </row>
    <row r="275" spans="1:8" ht="15">
      <c r="A275" s="97"/>
      <c r="B275" s="96"/>
      <c r="C275" s="89"/>
      <c r="D275" s="89"/>
      <c r="E275" s="89"/>
      <c r="F275" s="89"/>
      <c r="G275" s="89"/>
      <c r="H275" s="90">
        <f t="shared" si="7"/>
        <v>0</v>
      </c>
    </row>
    <row r="276" spans="1:8" ht="15">
      <c r="A276" s="97"/>
      <c r="B276" s="96"/>
      <c r="C276" s="89"/>
      <c r="D276" s="89"/>
      <c r="E276" s="89"/>
      <c r="F276" s="89"/>
      <c r="G276" s="89"/>
      <c r="H276" s="90">
        <f t="shared" si="7"/>
        <v>0</v>
      </c>
    </row>
    <row r="277" spans="1:8" ht="15">
      <c r="A277" s="97"/>
      <c r="B277" s="96"/>
      <c r="C277" s="89"/>
      <c r="D277" s="89"/>
      <c r="E277" s="89"/>
      <c r="F277" s="89"/>
      <c r="G277" s="89"/>
      <c r="H277" s="90">
        <f t="shared" si="7"/>
        <v>0</v>
      </c>
    </row>
    <row r="278" spans="1:8" ht="15">
      <c r="A278" s="97"/>
      <c r="B278" s="96"/>
      <c r="C278" s="89"/>
      <c r="D278" s="89"/>
      <c r="E278" s="89"/>
      <c r="F278" s="89"/>
      <c r="G278" s="89"/>
      <c r="H278" s="90">
        <f t="shared" si="7"/>
        <v>0</v>
      </c>
    </row>
    <row r="279" spans="1:8" ht="15">
      <c r="A279" s="97"/>
      <c r="B279" s="96"/>
      <c r="C279" s="89"/>
      <c r="D279" s="89"/>
      <c r="E279" s="89"/>
      <c r="F279" s="89"/>
      <c r="G279" s="89"/>
      <c r="H279" s="90">
        <f t="shared" si="7"/>
        <v>0</v>
      </c>
    </row>
    <row r="280" spans="1:8" ht="15">
      <c r="A280" s="97"/>
      <c r="B280" s="96"/>
      <c r="C280" s="89"/>
      <c r="D280" s="89"/>
      <c r="E280" s="89"/>
      <c r="F280" s="89"/>
      <c r="G280" s="89"/>
      <c r="H280" s="90">
        <f t="shared" si="7"/>
        <v>0</v>
      </c>
    </row>
    <row r="281" spans="1:8" ht="15">
      <c r="A281" s="97"/>
      <c r="B281" s="96"/>
      <c r="C281" s="89"/>
      <c r="D281" s="89"/>
      <c r="E281" s="89"/>
      <c r="F281" s="89"/>
      <c r="G281" s="89"/>
      <c r="H281" s="90">
        <f t="shared" si="7"/>
        <v>0</v>
      </c>
    </row>
    <row r="282" spans="1:8" ht="15">
      <c r="A282" s="97"/>
      <c r="B282" s="96"/>
      <c r="C282" s="89"/>
      <c r="D282" s="89"/>
      <c r="E282" s="89"/>
      <c r="F282" s="89"/>
      <c r="G282" s="89"/>
      <c r="H282" s="90">
        <f t="shared" si="7"/>
        <v>0</v>
      </c>
    </row>
    <row r="283" spans="1:8" ht="15">
      <c r="A283" s="97"/>
      <c r="B283" s="96"/>
      <c r="C283" s="89"/>
      <c r="D283" s="89"/>
      <c r="E283" s="89"/>
      <c r="F283" s="89"/>
      <c r="G283" s="89"/>
      <c r="H283" s="90">
        <f t="shared" si="7"/>
        <v>0</v>
      </c>
    </row>
    <row r="284" spans="1:8" ht="15">
      <c r="A284" s="97"/>
      <c r="B284" s="96"/>
      <c r="C284" s="89"/>
      <c r="D284" s="89"/>
      <c r="E284" s="89"/>
      <c r="F284" s="89"/>
      <c r="G284" s="89"/>
      <c r="H284" s="90">
        <f t="shared" si="7"/>
        <v>0</v>
      </c>
    </row>
    <row r="285" spans="1:8" ht="15">
      <c r="A285" s="97"/>
      <c r="B285" s="96"/>
      <c r="C285" s="89"/>
      <c r="D285" s="89"/>
      <c r="E285" s="89"/>
      <c r="F285" s="89"/>
      <c r="G285" s="89"/>
      <c r="H285" s="90">
        <f t="shared" si="7"/>
        <v>0</v>
      </c>
    </row>
    <row r="286" spans="1:8" ht="15">
      <c r="A286" s="97"/>
      <c r="B286" s="96"/>
      <c r="C286" s="89"/>
      <c r="D286" s="89"/>
      <c r="E286" s="89"/>
      <c r="F286" s="89"/>
      <c r="G286" s="89"/>
      <c r="H286" s="90">
        <f t="shared" si="7"/>
        <v>0</v>
      </c>
    </row>
    <row r="287" spans="1:8" ht="15">
      <c r="A287" s="97"/>
      <c r="B287" s="96"/>
      <c r="C287" s="89"/>
      <c r="D287" s="89"/>
      <c r="E287" s="89"/>
      <c r="F287" s="89"/>
      <c r="G287" s="89"/>
      <c r="H287" s="90">
        <f t="shared" si="7"/>
        <v>0</v>
      </c>
    </row>
    <row r="288" spans="1:8" ht="15">
      <c r="A288" s="97"/>
      <c r="B288" s="96"/>
      <c r="C288" s="89"/>
      <c r="D288" s="89"/>
      <c r="E288" s="89"/>
      <c r="F288" s="89"/>
      <c r="G288" s="89"/>
      <c r="H288" s="90">
        <f t="shared" si="7"/>
        <v>0</v>
      </c>
    </row>
    <row r="289" spans="1:8" ht="15">
      <c r="A289" s="97"/>
      <c r="B289" s="96"/>
      <c r="C289" s="89"/>
      <c r="D289" s="89"/>
      <c r="E289" s="89"/>
      <c r="F289" s="89"/>
      <c r="G289" s="89"/>
      <c r="H289" s="90">
        <f t="shared" si="7"/>
        <v>0</v>
      </c>
    </row>
    <row r="290" spans="1:8" ht="15">
      <c r="A290" s="97"/>
      <c r="B290" s="96"/>
      <c r="C290" s="89"/>
      <c r="D290" s="89"/>
      <c r="E290" s="89"/>
      <c r="F290" s="89"/>
      <c r="G290" s="89"/>
      <c r="H290" s="90">
        <f t="shared" si="7"/>
        <v>0</v>
      </c>
    </row>
    <row r="291" spans="1:8" ht="15">
      <c r="A291" s="97"/>
      <c r="B291" s="96"/>
      <c r="C291" s="89"/>
      <c r="D291" s="89"/>
      <c r="E291" s="89"/>
      <c r="F291" s="89"/>
      <c r="G291" s="89"/>
      <c r="H291" s="90">
        <f t="shared" si="7"/>
        <v>0</v>
      </c>
    </row>
    <row r="292" spans="1:8" ht="15">
      <c r="A292" s="97"/>
      <c r="B292" s="96"/>
      <c r="C292" s="89"/>
      <c r="D292" s="89"/>
      <c r="E292" s="89"/>
      <c r="F292" s="89"/>
      <c r="G292" s="89"/>
      <c r="H292" s="90">
        <f t="shared" si="7"/>
        <v>0</v>
      </c>
    </row>
    <row r="293" spans="1:8" ht="15">
      <c r="A293" s="97"/>
      <c r="B293" s="96"/>
      <c r="C293" s="89"/>
      <c r="D293" s="89"/>
      <c r="E293" s="89"/>
      <c r="F293" s="89"/>
      <c r="G293" s="89"/>
      <c r="H293" s="90">
        <f t="shared" si="7"/>
        <v>0</v>
      </c>
    </row>
    <row r="294" spans="1:8" ht="15">
      <c r="A294" s="97"/>
      <c r="B294" s="96"/>
      <c r="C294" s="89"/>
      <c r="D294" s="89"/>
      <c r="E294" s="89"/>
      <c r="F294" s="89"/>
      <c r="G294" s="89"/>
      <c r="H294" s="90">
        <f t="shared" si="7"/>
        <v>0</v>
      </c>
    </row>
    <row r="295" spans="1:8" ht="15">
      <c r="A295" s="97"/>
      <c r="B295" s="96"/>
      <c r="C295" s="89"/>
      <c r="D295" s="89"/>
      <c r="E295" s="89"/>
      <c r="F295" s="89"/>
      <c r="G295" s="89"/>
      <c r="H295" s="90">
        <f t="shared" si="7"/>
        <v>0</v>
      </c>
    </row>
    <row r="296" spans="1:8" ht="15">
      <c r="A296" s="97"/>
      <c r="B296" s="96"/>
      <c r="C296" s="89"/>
      <c r="D296" s="89"/>
      <c r="E296" s="89"/>
      <c r="F296" s="89"/>
      <c r="G296" s="89"/>
      <c r="H296" s="90">
        <f t="shared" si="7"/>
        <v>0</v>
      </c>
    </row>
    <row r="297" spans="1:8" ht="15">
      <c r="A297" s="97"/>
      <c r="B297" s="96"/>
      <c r="C297" s="89"/>
      <c r="D297" s="89"/>
      <c r="E297" s="89"/>
      <c r="F297" s="89"/>
      <c r="G297" s="89"/>
      <c r="H297" s="90">
        <f t="shared" si="7"/>
        <v>0</v>
      </c>
    </row>
    <row r="298" spans="1:8" ht="15">
      <c r="A298" s="97"/>
      <c r="B298" s="96"/>
      <c r="C298" s="89"/>
      <c r="D298" s="89"/>
      <c r="E298" s="89"/>
      <c r="F298" s="89"/>
      <c r="G298" s="89"/>
      <c r="H298" s="90">
        <f t="shared" si="7"/>
        <v>0</v>
      </c>
    </row>
    <row r="299" spans="1:8" ht="15">
      <c r="A299" s="97"/>
      <c r="B299" s="96"/>
      <c r="C299" s="89"/>
      <c r="D299" s="89"/>
      <c r="E299" s="89"/>
      <c r="F299" s="89"/>
      <c r="G299" s="89"/>
      <c r="H299" s="90">
        <f t="shared" si="7"/>
        <v>0</v>
      </c>
    </row>
    <row r="300" spans="1:8" ht="15">
      <c r="A300" s="97"/>
      <c r="B300" s="96"/>
      <c r="C300" s="89"/>
      <c r="D300" s="89"/>
      <c r="E300" s="89"/>
      <c r="F300" s="89"/>
      <c r="G300" s="89"/>
      <c r="H300" s="90">
        <f t="shared" si="7"/>
        <v>0</v>
      </c>
    </row>
    <row r="301" spans="1:8" ht="15">
      <c r="A301" s="97"/>
      <c r="B301" s="96"/>
      <c r="C301" s="89"/>
      <c r="D301" s="89"/>
      <c r="E301" s="89"/>
      <c r="F301" s="89"/>
      <c r="G301" s="89"/>
      <c r="H301" s="90">
        <f t="shared" si="7"/>
        <v>0</v>
      </c>
    </row>
    <row r="302" spans="1:8" ht="15">
      <c r="A302" s="97"/>
      <c r="B302" s="96"/>
      <c r="C302" s="89"/>
      <c r="D302" s="89"/>
      <c r="E302" s="89"/>
      <c r="F302" s="89"/>
      <c r="G302" s="89"/>
      <c r="H302" s="90">
        <f t="shared" si="7"/>
        <v>0</v>
      </c>
    </row>
    <row r="303" spans="1:8" ht="15">
      <c r="A303" s="97"/>
      <c r="B303" s="96"/>
      <c r="C303" s="89"/>
      <c r="D303" s="89"/>
      <c r="E303" s="89"/>
      <c r="F303" s="89"/>
      <c r="G303" s="89"/>
      <c r="H303" s="90">
        <f t="shared" si="7"/>
        <v>0</v>
      </c>
    </row>
    <row r="304" spans="1:8" ht="15">
      <c r="A304" s="97"/>
      <c r="B304" s="96"/>
      <c r="C304" s="89"/>
      <c r="D304" s="89"/>
      <c r="E304" s="89"/>
      <c r="F304" s="89"/>
      <c r="G304" s="89"/>
      <c r="H304" s="90">
        <f t="shared" si="7"/>
        <v>0</v>
      </c>
    </row>
    <row r="305" spans="1:8" ht="15">
      <c r="A305" s="97"/>
      <c r="B305" s="96"/>
      <c r="C305" s="89"/>
      <c r="D305" s="89"/>
      <c r="E305" s="89"/>
      <c r="F305" s="89"/>
      <c r="G305" s="89"/>
      <c r="H305" s="90">
        <f t="shared" si="7"/>
        <v>0</v>
      </c>
    </row>
    <row r="306" spans="1:8" ht="15">
      <c r="A306" s="97"/>
      <c r="B306" s="96"/>
      <c r="C306" s="89"/>
      <c r="D306" s="89"/>
      <c r="E306" s="89"/>
      <c r="F306" s="89"/>
      <c r="G306" s="89"/>
      <c r="H306" s="90">
        <f t="shared" si="7"/>
        <v>0</v>
      </c>
    </row>
    <row r="307" spans="1:8" ht="15">
      <c r="A307" s="97"/>
      <c r="B307" s="96"/>
      <c r="C307" s="89"/>
      <c r="D307" s="89"/>
      <c r="E307" s="89"/>
      <c r="F307" s="89"/>
      <c r="G307" s="89"/>
      <c r="H307" s="90">
        <f t="shared" si="7"/>
        <v>0</v>
      </c>
    </row>
    <row r="308" spans="1:8" ht="15">
      <c r="A308" s="97"/>
      <c r="B308" s="96"/>
      <c r="C308" s="89"/>
      <c r="D308" s="89"/>
      <c r="E308" s="89"/>
      <c r="F308" s="89"/>
      <c r="G308" s="89"/>
      <c r="H308" s="90">
        <f t="shared" si="7"/>
        <v>0</v>
      </c>
    </row>
    <row r="309" spans="1:8" ht="15">
      <c r="A309" s="97"/>
      <c r="B309" s="96"/>
      <c r="C309" s="89"/>
      <c r="D309" s="89"/>
      <c r="E309" s="89"/>
      <c r="F309" s="89"/>
      <c r="G309" s="89"/>
      <c r="H309" s="90">
        <f aca="true" t="shared" si="8" ref="H309:H372">IF(D309*((E309-(G309*10)+(F309*4.1667))/50)&lt;0,0,D309*((E309-(G309*10)+(F309*4.1667))/50))</f>
        <v>0</v>
      </c>
    </row>
    <row r="310" spans="1:8" ht="15">
      <c r="A310" s="97"/>
      <c r="B310" s="96"/>
      <c r="C310" s="89"/>
      <c r="D310" s="89"/>
      <c r="E310" s="89"/>
      <c r="F310" s="89"/>
      <c r="G310" s="89"/>
      <c r="H310" s="90">
        <f t="shared" si="8"/>
        <v>0</v>
      </c>
    </row>
    <row r="311" spans="1:8" ht="15">
      <c r="A311" s="97"/>
      <c r="B311" s="96"/>
      <c r="C311" s="89"/>
      <c r="D311" s="89"/>
      <c r="E311" s="89"/>
      <c r="F311" s="89"/>
      <c r="G311" s="89"/>
      <c r="H311" s="90">
        <f t="shared" si="8"/>
        <v>0</v>
      </c>
    </row>
    <row r="312" spans="1:8" ht="15">
      <c r="A312" s="97"/>
      <c r="B312" s="96"/>
      <c r="C312" s="89"/>
      <c r="D312" s="89"/>
      <c r="E312" s="89"/>
      <c r="F312" s="89"/>
      <c r="G312" s="89"/>
      <c r="H312" s="90">
        <f t="shared" si="8"/>
        <v>0</v>
      </c>
    </row>
    <row r="313" spans="1:8" ht="15">
      <c r="A313" s="97"/>
      <c r="B313" s="96"/>
      <c r="C313" s="89"/>
      <c r="D313" s="89"/>
      <c r="E313" s="89"/>
      <c r="F313" s="89"/>
      <c r="G313" s="89"/>
      <c r="H313" s="90">
        <f t="shared" si="8"/>
        <v>0</v>
      </c>
    </row>
    <row r="314" spans="1:8" ht="15">
      <c r="A314" s="97"/>
      <c r="B314" s="96"/>
      <c r="C314" s="89"/>
      <c r="D314" s="89"/>
      <c r="E314" s="89"/>
      <c r="F314" s="89"/>
      <c r="G314" s="89"/>
      <c r="H314" s="90">
        <f t="shared" si="8"/>
        <v>0</v>
      </c>
    </row>
    <row r="315" spans="1:8" ht="15">
      <c r="A315" s="97"/>
      <c r="B315" s="96"/>
      <c r="C315" s="89"/>
      <c r="D315" s="89"/>
      <c r="E315" s="89"/>
      <c r="F315" s="89"/>
      <c r="G315" s="89"/>
      <c r="H315" s="90">
        <f t="shared" si="8"/>
        <v>0</v>
      </c>
    </row>
    <row r="316" spans="1:8" ht="15">
      <c r="A316" s="97"/>
      <c r="B316" s="96"/>
      <c r="C316" s="89"/>
      <c r="D316" s="89"/>
      <c r="E316" s="89"/>
      <c r="F316" s="89"/>
      <c r="G316" s="89"/>
      <c r="H316" s="90">
        <f t="shared" si="8"/>
        <v>0</v>
      </c>
    </row>
    <row r="317" spans="1:8" ht="15">
      <c r="A317" s="97"/>
      <c r="B317" s="96"/>
      <c r="C317" s="89"/>
      <c r="D317" s="89"/>
      <c r="E317" s="89"/>
      <c r="F317" s="89"/>
      <c r="G317" s="89"/>
      <c r="H317" s="90">
        <f t="shared" si="8"/>
        <v>0</v>
      </c>
    </row>
    <row r="318" spans="1:8" ht="15">
      <c r="A318" s="97"/>
      <c r="B318" s="96"/>
      <c r="C318" s="89"/>
      <c r="D318" s="89"/>
      <c r="E318" s="89"/>
      <c r="F318" s="89"/>
      <c r="G318" s="89"/>
      <c r="H318" s="90">
        <f t="shared" si="8"/>
        <v>0</v>
      </c>
    </row>
    <row r="319" spans="1:8" ht="15">
      <c r="A319" s="97"/>
      <c r="B319" s="96"/>
      <c r="C319" s="89"/>
      <c r="D319" s="89"/>
      <c r="E319" s="89"/>
      <c r="F319" s="89"/>
      <c r="G319" s="89"/>
      <c r="H319" s="90">
        <f t="shared" si="8"/>
        <v>0</v>
      </c>
    </row>
    <row r="320" spans="1:8" ht="15">
      <c r="A320" s="97"/>
      <c r="B320" s="96"/>
      <c r="C320" s="89"/>
      <c r="D320" s="89"/>
      <c r="E320" s="89"/>
      <c r="F320" s="89"/>
      <c r="G320" s="89"/>
      <c r="H320" s="90">
        <f t="shared" si="8"/>
        <v>0</v>
      </c>
    </row>
    <row r="321" spans="1:8" ht="15">
      <c r="A321" s="97"/>
      <c r="B321" s="96"/>
      <c r="C321" s="89"/>
      <c r="D321" s="89"/>
      <c r="E321" s="89"/>
      <c r="F321" s="89"/>
      <c r="G321" s="89"/>
      <c r="H321" s="90">
        <f t="shared" si="8"/>
        <v>0</v>
      </c>
    </row>
    <row r="322" spans="1:8" ht="15">
      <c r="A322" s="97"/>
      <c r="B322" s="96"/>
      <c r="C322" s="89"/>
      <c r="D322" s="89"/>
      <c r="E322" s="89"/>
      <c r="F322" s="89"/>
      <c r="G322" s="89"/>
      <c r="H322" s="90">
        <f t="shared" si="8"/>
        <v>0</v>
      </c>
    </row>
    <row r="323" spans="1:8" ht="15">
      <c r="A323" s="97"/>
      <c r="B323" s="96"/>
      <c r="C323" s="89"/>
      <c r="D323" s="89"/>
      <c r="E323" s="89"/>
      <c r="F323" s="89"/>
      <c r="G323" s="89"/>
      <c r="H323" s="90">
        <f t="shared" si="8"/>
        <v>0</v>
      </c>
    </row>
    <row r="324" spans="1:8" ht="15">
      <c r="A324" s="97"/>
      <c r="B324" s="96"/>
      <c r="C324" s="89"/>
      <c r="D324" s="89"/>
      <c r="E324" s="89"/>
      <c r="F324" s="89"/>
      <c r="G324" s="89"/>
      <c r="H324" s="90">
        <f t="shared" si="8"/>
        <v>0</v>
      </c>
    </row>
    <row r="325" spans="1:8" ht="15">
      <c r="A325" s="97"/>
      <c r="B325" s="96"/>
      <c r="C325" s="89"/>
      <c r="D325" s="89"/>
      <c r="E325" s="89"/>
      <c r="F325" s="89"/>
      <c r="G325" s="89"/>
      <c r="H325" s="90">
        <f t="shared" si="8"/>
        <v>0</v>
      </c>
    </row>
    <row r="326" spans="1:8" ht="15">
      <c r="A326" s="97"/>
      <c r="B326" s="96"/>
      <c r="C326" s="89"/>
      <c r="D326" s="89"/>
      <c r="E326" s="89"/>
      <c r="F326" s="89"/>
      <c r="G326" s="89"/>
      <c r="H326" s="90">
        <f t="shared" si="8"/>
        <v>0</v>
      </c>
    </row>
    <row r="327" spans="1:8" ht="15">
      <c r="A327" s="97"/>
      <c r="B327" s="96"/>
      <c r="C327" s="89"/>
      <c r="D327" s="89"/>
      <c r="E327" s="89"/>
      <c r="F327" s="89"/>
      <c r="G327" s="89"/>
      <c r="H327" s="90">
        <f t="shared" si="8"/>
        <v>0</v>
      </c>
    </row>
    <row r="328" spans="1:8" ht="15">
      <c r="A328" s="97"/>
      <c r="B328" s="96"/>
      <c r="C328" s="89"/>
      <c r="D328" s="89"/>
      <c r="E328" s="89"/>
      <c r="F328" s="89"/>
      <c r="G328" s="89"/>
      <c r="H328" s="90">
        <f t="shared" si="8"/>
        <v>0</v>
      </c>
    </row>
    <row r="329" spans="1:8" ht="15">
      <c r="A329" s="97"/>
      <c r="B329" s="96"/>
      <c r="C329" s="89"/>
      <c r="D329" s="89"/>
      <c r="E329" s="89"/>
      <c r="F329" s="89"/>
      <c r="G329" s="89"/>
      <c r="H329" s="90">
        <f t="shared" si="8"/>
        <v>0</v>
      </c>
    </row>
    <row r="330" spans="1:8" ht="15">
      <c r="A330" s="97"/>
      <c r="B330" s="96"/>
      <c r="C330" s="89"/>
      <c r="D330" s="89"/>
      <c r="E330" s="89"/>
      <c r="F330" s="89"/>
      <c r="G330" s="89"/>
      <c r="H330" s="90">
        <f t="shared" si="8"/>
        <v>0</v>
      </c>
    </row>
    <row r="331" spans="1:8" ht="15">
      <c r="A331" s="97"/>
      <c r="B331" s="96"/>
      <c r="C331" s="89"/>
      <c r="D331" s="89"/>
      <c r="E331" s="89"/>
      <c r="F331" s="89"/>
      <c r="G331" s="89"/>
      <c r="H331" s="90">
        <f t="shared" si="8"/>
        <v>0</v>
      </c>
    </row>
    <row r="332" spans="1:8" ht="15">
      <c r="A332" s="97"/>
      <c r="B332" s="96"/>
      <c r="C332" s="89"/>
      <c r="D332" s="89"/>
      <c r="E332" s="89"/>
      <c r="F332" s="89"/>
      <c r="G332" s="89"/>
      <c r="H332" s="90">
        <f t="shared" si="8"/>
        <v>0</v>
      </c>
    </row>
    <row r="333" spans="1:8" ht="15">
      <c r="A333" s="97"/>
      <c r="B333" s="96"/>
      <c r="C333" s="89"/>
      <c r="D333" s="89"/>
      <c r="E333" s="89"/>
      <c r="F333" s="89"/>
      <c r="G333" s="89"/>
      <c r="H333" s="90">
        <f t="shared" si="8"/>
        <v>0</v>
      </c>
    </row>
    <row r="334" spans="1:8" ht="15">
      <c r="A334" s="97"/>
      <c r="B334" s="96"/>
      <c r="C334" s="89"/>
      <c r="D334" s="89"/>
      <c r="E334" s="89"/>
      <c r="F334" s="89"/>
      <c r="G334" s="89"/>
      <c r="H334" s="90">
        <f t="shared" si="8"/>
        <v>0</v>
      </c>
    </row>
    <row r="335" spans="1:8" ht="15">
      <c r="A335" s="97"/>
      <c r="B335" s="96"/>
      <c r="C335" s="89"/>
      <c r="D335" s="89"/>
      <c r="E335" s="89"/>
      <c r="F335" s="89"/>
      <c r="G335" s="89"/>
      <c r="H335" s="90">
        <f t="shared" si="8"/>
        <v>0</v>
      </c>
    </row>
    <row r="336" spans="1:8" ht="15">
      <c r="A336" s="97"/>
      <c r="B336" s="96"/>
      <c r="C336" s="89"/>
      <c r="D336" s="89"/>
      <c r="E336" s="89"/>
      <c r="F336" s="89"/>
      <c r="G336" s="89"/>
      <c r="H336" s="90">
        <f t="shared" si="8"/>
        <v>0</v>
      </c>
    </row>
    <row r="337" spans="1:8" ht="15">
      <c r="A337" s="97"/>
      <c r="B337" s="96"/>
      <c r="C337" s="89"/>
      <c r="D337" s="89"/>
      <c r="E337" s="89"/>
      <c r="F337" s="89"/>
      <c r="G337" s="89"/>
      <c r="H337" s="90">
        <f t="shared" si="8"/>
        <v>0</v>
      </c>
    </row>
    <row r="338" spans="1:8" ht="15">
      <c r="A338" s="97"/>
      <c r="B338" s="96"/>
      <c r="C338" s="89"/>
      <c r="D338" s="89"/>
      <c r="E338" s="89"/>
      <c r="F338" s="89"/>
      <c r="G338" s="89"/>
      <c r="H338" s="90">
        <f t="shared" si="8"/>
        <v>0</v>
      </c>
    </row>
    <row r="339" spans="1:8" ht="15">
      <c r="A339" s="97"/>
      <c r="B339" s="96"/>
      <c r="C339" s="89"/>
      <c r="D339" s="89"/>
      <c r="E339" s="89"/>
      <c r="F339" s="89"/>
      <c r="G339" s="89"/>
      <c r="H339" s="90">
        <f t="shared" si="8"/>
        <v>0</v>
      </c>
    </row>
    <row r="340" spans="1:8" ht="15">
      <c r="A340" s="97"/>
      <c r="B340" s="96"/>
      <c r="C340" s="89"/>
      <c r="D340" s="89"/>
      <c r="E340" s="89"/>
      <c r="F340" s="89"/>
      <c r="G340" s="89"/>
      <c r="H340" s="90">
        <f t="shared" si="8"/>
        <v>0</v>
      </c>
    </row>
    <row r="341" spans="1:8" ht="15">
      <c r="A341" s="97"/>
      <c r="B341" s="96"/>
      <c r="C341" s="89"/>
      <c r="D341" s="89"/>
      <c r="E341" s="89"/>
      <c r="F341" s="89"/>
      <c r="G341" s="89"/>
      <c r="H341" s="90">
        <f t="shared" si="8"/>
        <v>0</v>
      </c>
    </row>
    <row r="342" spans="1:8" ht="15">
      <c r="A342" s="97"/>
      <c r="B342" s="96"/>
      <c r="C342" s="89"/>
      <c r="D342" s="89"/>
      <c r="E342" s="89"/>
      <c r="F342" s="89"/>
      <c r="G342" s="89"/>
      <c r="H342" s="90">
        <f t="shared" si="8"/>
        <v>0</v>
      </c>
    </row>
    <row r="343" spans="1:8" ht="15">
      <c r="A343" s="97"/>
      <c r="B343" s="96"/>
      <c r="C343" s="89"/>
      <c r="D343" s="89"/>
      <c r="E343" s="89"/>
      <c r="F343" s="89"/>
      <c r="G343" s="89"/>
      <c r="H343" s="90">
        <f t="shared" si="8"/>
        <v>0</v>
      </c>
    </row>
    <row r="344" spans="1:8" ht="15">
      <c r="A344" s="97"/>
      <c r="B344" s="96"/>
      <c r="C344" s="89"/>
      <c r="D344" s="89"/>
      <c r="E344" s="89"/>
      <c r="F344" s="89"/>
      <c r="G344" s="89"/>
      <c r="H344" s="90">
        <f t="shared" si="8"/>
        <v>0</v>
      </c>
    </row>
    <row r="345" spans="1:8" ht="15">
      <c r="A345" s="97"/>
      <c r="B345" s="96"/>
      <c r="C345" s="89"/>
      <c r="D345" s="89"/>
      <c r="E345" s="89"/>
      <c r="F345" s="89"/>
      <c r="G345" s="89"/>
      <c r="H345" s="90">
        <f t="shared" si="8"/>
        <v>0</v>
      </c>
    </row>
    <row r="346" spans="1:8" ht="15">
      <c r="A346" s="97"/>
      <c r="B346" s="96"/>
      <c r="C346" s="89"/>
      <c r="D346" s="89"/>
      <c r="E346" s="89"/>
      <c r="F346" s="89"/>
      <c r="G346" s="89"/>
      <c r="H346" s="90">
        <f t="shared" si="8"/>
        <v>0</v>
      </c>
    </row>
    <row r="347" spans="1:8" ht="15">
      <c r="A347" s="97"/>
      <c r="B347" s="96"/>
      <c r="C347" s="89"/>
      <c r="D347" s="89"/>
      <c r="E347" s="89"/>
      <c r="F347" s="89"/>
      <c r="G347" s="89"/>
      <c r="H347" s="90">
        <f t="shared" si="8"/>
        <v>0</v>
      </c>
    </row>
    <row r="348" spans="1:8" ht="15">
      <c r="A348" s="97"/>
      <c r="B348" s="96"/>
      <c r="C348" s="89"/>
      <c r="D348" s="89"/>
      <c r="E348" s="89"/>
      <c r="F348" s="89"/>
      <c r="G348" s="89"/>
      <c r="H348" s="90">
        <f t="shared" si="8"/>
        <v>0</v>
      </c>
    </row>
    <row r="349" spans="1:8" ht="15">
      <c r="A349" s="97"/>
      <c r="B349" s="96"/>
      <c r="C349" s="89"/>
      <c r="D349" s="89"/>
      <c r="E349" s="89"/>
      <c r="F349" s="89"/>
      <c r="G349" s="89"/>
      <c r="H349" s="90">
        <f t="shared" si="8"/>
        <v>0</v>
      </c>
    </row>
    <row r="350" spans="1:8" ht="15">
      <c r="A350" s="97"/>
      <c r="B350" s="96"/>
      <c r="C350" s="89"/>
      <c r="D350" s="89"/>
      <c r="E350" s="89"/>
      <c r="F350" s="89"/>
      <c r="G350" s="89"/>
      <c r="H350" s="90">
        <f t="shared" si="8"/>
        <v>0</v>
      </c>
    </row>
    <row r="351" spans="1:8" ht="15">
      <c r="A351" s="97"/>
      <c r="B351" s="96"/>
      <c r="C351" s="89"/>
      <c r="D351" s="89"/>
      <c r="E351" s="89"/>
      <c r="F351" s="89"/>
      <c r="G351" s="89"/>
      <c r="H351" s="90">
        <f t="shared" si="8"/>
        <v>0</v>
      </c>
    </row>
    <row r="352" spans="1:8" ht="15">
      <c r="A352" s="97"/>
      <c r="B352" s="96"/>
      <c r="C352" s="89"/>
      <c r="D352" s="89"/>
      <c r="E352" s="89"/>
      <c r="F352" s="89"/>
      <c r="G352" s="89"/>
      <c r="H352" s="90">
        <f t="shared" si="8"/>
        <v>0</v>
      </c>
    </row>
    <row r="353" spans="1:8" ht="15">
      <c r="A353" s="97"/>
      <c r="B353" s="96"/>
      <c r="C353" s="89"/>
      <c r="D353" s="89"/>
      <c r="E353" s="89"/>
      <c r="F353" s="89"/>
      <c r="G353" s="89"/>
      <c r="H353" s="90">
        <f t="shared" si="8"/>
        <v>0</v>
      </c>
    </row>
    <row r="354" spans="1:8" ht="15">
      <c r="A354" s="97"/>
      <c r="B354" s="96"/>
      <c r="C354" s="89"/>
      <c r="D354" s="89"/>
      <c r="E354" s="89"/>
      <c r="F354" s="89"/>
      <c r="G354" s="89"/>
      <c r="H354" s="90">
        <f t="shared" si="8"/>
        <v>0</v>
      </c>
    </row>
    <row r="355" spans="1:8" ht="15">
      <c r="A355" s="97"/>
      <c r="B355" s="96"/>
      <c r="C355" s="89"/>
      <c r="D355" s="89"/>
      <c r="E355" s="89"/>
      <c r="F355" s="89"/>
      <c r="G355" s="89"/>
      <c r="H355" s="90">
        <f t="shared" si="8"/>
        <v>0</v>
      </c>
    </row>
    <row r="356" spans="1:8" ht="15">
      <c r="A356" s="97"/>
      <c r="B356" s="96"/>
      <c r="C356" s="89"/>
      <c r="D356" s="89"/>
      <c r="E356" s="89"/>
      <c r="F356" s="89"/>
      <c r="G356" s="89"/>
      <c r="H356" s="90">
        <f t="shared" si="8"/>
        <v>0</v>
      </c>
    </row>
    <row r="357" spans="1:8" ht="15">
      <c r="A357" s="97"/>
      <c r="B357" s="96"/>
      <c r="C357" s="89"/>
      <c r="D357" s="89"/>
      <c r="E357" s="89"/>
      <c r="F357" s="89"/>
      <c r="G357" s="89"/>
      <c r="H357" s="90">
        <f t="shared" si="8"/>
        <v>0</v>
      </c>
    </row>
    <row r="358" spans="1:8" ht="15">
      <c r="A358" s="97"/>
      <c r="B358" s="96"/>
      <c r="C358" s="89"/>
      <c r="D358" s="89"/>
      <c r="E358" s="89"/>
      <c r="F358" s="89"/>
      <c r="G358" s="89"/>
      <c r="H358" s="90">
        <f t="shared" si="8"/>
        <v>0</v>
      </c>
    </row>
    <row r="359" spans="1:8" ht="15">
      <c r="A359" s="97"/>
      <c r="B359" s="96"/>
      <c r="C359" s="89"/>
      <c r="D359" s="89"/>
      <c r="E359" s="89"/>
      <c r="F359" s="89"/>
      <c r="G359" s="89"/>
      <c r="H359" s="90">
        <f t="shared" si="8"/>
        <v>0</v>
      </c>
    </row>
    <row r="360" spans="1:8" ht="15">
      <c r="A360" s="97"/>
      <c r="B360" s="96"/>
      <c r="C360" s="89"/>
      <c r="D360" s="89"/>
      <c r="E360" s="89"/>
      <c r="F360" s="89"/>
      <c r="G360" s="89"/>
      <c r="H360" s="90">
        <f t="shared" si="8"/>
        <v>0</v>
      </c>
    </row>
    <row r="361" spans="1:8" ht="15">
      <c r="A361" s="97"/>
      <c r="B361" s="96"/>
      <c r="C361" s="89"/>
      <c r="D361" s="89"/>
      <c r="E361" s="89"/>
      <c r="F361" s="89"/>
      <c r="G361" s="89"/>
      <c r="H361" s="90">
        <f t="shared" si="8"/>
        <v>0</v>
      </c>
    </row>
    <row r="362" spans="1:8" ht="15">
      <c r="A362" s="97"/>
      <c r="B362" s="96"/>
      <c r="C362" s="89"/>
      <c r="D362" s="89"/>
      <c r="E362" s="89"/>
      <c r="F362" s="89"/>
      <c r="G362" s="89"/>
      <c r="H362" s="90">
        <f t="shared" si="8"/>
        <v>0</v>
      </c>
    </row>
    <row r="363" spans="1:8" ht="15">
      <c r="A363" s="97"/>
      <c r="B363" s="96"/>
      <c r="C363" s="89"/>
      <c r="D363" s="89"/>
      <c r="E363" s="89"/>
      <c r="F363" s="89"/>
      <c r="G363" s="89"/>
      <c r="H363" s="90">
        <f t="shared" si="8"/>
        <v>0</v>
      </c>
    </row>
    <row r="364" spans="1:8" ht="15">
      <c r="A364" s="97"/>
      <c r="B364" s="96"/>
      <c r="C364" s="89"/>
      <c r="D364" s="89"/>
      <c r="E364" s="89"/>
      <c r="F364" s="89"/>
      <c r="G364" s="89"/>
      <c r="H364" s="90">
        <f t="shared" si="8"/>
        <v>0</v>
      </c>
    </row>
    <row r="365" spans="1:8" ht="15">
      <c r="A365" s="97"/>
      <c r="B365" s="96"/>
      <c r="C365" s="89"/>
      <c r="D365" s="89"/>
      <c r="E365" s="89"/>
      <c r="F365" s="89"/>
      <c r="G365" s="89"/>
      <c r="H365" s="90">
        <f t="shared" si="8"/>
        <v>0</v>
      </c>
    </row>
    <row r="366" spans="1:8" ht="15">
      <c r="A366" s="97"/>
      <c r="B366" s="96"/>
      <c r="C366" s="89"/>
      <c r="D366" s="89"/>
      <c r="E366" s="89"/>
      <c r="F366" s="89"/>
      <c r="G366" s="89"/>
      <c r="H366" s="90">
        <f t="shared" si="8"/>
        <v>0</v>
      </c>
    </row>
    <row r="367" spans="1:8" ht="15">
      <c r="A367" s="97"/>
      <c r="B367" s="96"/>
      <c r="C367" s="89"/>
      <c r="D367" s="89"/>
      <c r="E367" s="89"/>
      <c r="F367" s="89"/>
      <c r="G367" s="89"/>
      <c r="H367" s="90">
        <f t="shared" si="8"/>
        <v>0</v>
      </c>
    </row>
    <row r="368" spans="1:8" ht="15">
      <c r="A368" s="97"/>
      <c r="B368" s="96"/>
      <c r="C368" s="89"/>
      <c r="D368" s="89"/>
      <c r="E368" s="89"/>
      <c r="F368" s="89"/>
      <c r="G368" s="89"/>
      <c r="H368" s="90">
        <f t="shared" si="8"/>
        <v>0</v>
      </c>
    </row>
    <row r="369" spans="1:8" ht="15">
      <c r="A369" s="97"/>
      <c r="B369" s="96"/>
      <c r="C369" s="89"/>
      <c r="D369" s="89"/>
      <c r="E369" s="89"/>
      <c r="F369" s="89"/>
      <c r="G369" s="89"/>
      <c r="H369" s="90">
        <f t="shared" si="8"/>
        <v>0</v>
      </c>
    </row>
    <row r="370" spans="1:8" ht="15">
      <c r="A370" s="97"/>
      <c r="B370" s="96"/>
      <c r="C370" s="89"/>
      <c r="D370" s="89"/>
      <c r="E370" s="89"/>
      <c r="F370" s="89"/>
      <c r="G370" s="89"/>
      <c r="H370" s="90">
        <f t="shared" si="8"/>
        <v>0</v>
      </c>
    </row>
    <row r="371" spans="1:8" ht="15">
      <c r="A371" s="97"/>
      <c r="B371" s="96"/>
      <c r="C371" s="89"/>
      <c r="D371" s="89"/>
      <c r="E371" s="89"/>
      <c r="F371" s="89"/>
      <c r="G371" s="89"/>
      <c r="H371" s="90">
        <f t="shared" si="8"/>
        <v>0</v>
      </c>
    </row>
    <row r="372" spans="1:8" ht="15">
      <c r="A372" s="97"/>
      <c r="B372" s="96"/>
      <c r="C372" s="89"/>
      <c r="D372" s="89"/>
      <c r="E372" s="89"/>
      <c r="F372" s="89"/>
      <c r="G372" s="89"/>
      <c r="H372" s="90">
        <f t="shared" si="8"/>
        <v>0</v>
      </c>
    </row>
    <row r="373" spans="1:8" ht="15">
      <c r="A373" s="97"/>
      <c r="B373" s="96"/>
      <c r="C373" s="89"/>
      <c r="D373" s="89"/>
      <c r="E373" s="89"/>
      <c r="F373" s="89"/>
      <c r="G373" s="89"/>
      <c r="H373" s="90">
        <f aca="true" t="shared" si="9" ref="H373:H436">IF(D373*((E373-(G373*10)+(F373*4.1667))/50)&lt;0,0,D373*((E373-(G373*10)+(F373*4.1667))/50))</f>
        <v>0</v>
      </c>
    </row>
    <row r="374" spans="1:8" ht="15">
      <c r="A374" s="97"/>
      <c r="B374" s="96"/>
      <c r="C374" s="89"/>
      <c r="D374" s="89"/>
      <c r="E374" s="89"/>
      <c r="F374" s="89"/>
      <c r="G374" s="89"/>
      <c r="H374" s="90">
        <f t="shared" si="9"/>
        <v>0</v>
      </c>
    </row>
    <row r="375" spans="1:8" ht="15">
      <c r="A375" s="97"/>
      <c r="B375" s="96"/>
      <c r="C375" s="89"/>
      <c r="D375" s="89"/>
      <c r="E375" s="89"/>
      <c r="F375" s="89"/>
      <c r="G375" s="89"/>
      <c r="H375" s="90">
        <f t="shared" si="9"/>
        <v>0</v>
      </c>
    </row>
    <row r="376" spans="1:8" ht="15">
      <c r="A376" s="97"/>
      <c r="B376" s="96"/>
      <c r="C376" s="89"/>
      <c r="D376" s="89"/>
      <c r="E376" s="89"/>
      <c r="F376" s="89"/>
      <c r="G376" s="89"/>
      <c r="H376" s="90">
        <f t="shared" si="9"/>
        <v>0</v>
      </c>
    </row>
    <row r="377" spans="1:8" ht="15">
      <c r="A377" s="97"/>
      <c r="B377" s="96"/>
      <c r="C377" s="89"/>
      <c r="D377" s="89"/>
      <c r="E377" s="89"/>
      <c r="F377" s="89"/>
      <c r="G377" s="89"/>
      <c r="H377" s="90">
        <f t="shared" si="9"/>
        <v>0</v>
      </c>
    </row>
    <row r="378" spans="1:8" ht="15">
      <c r="A378" s="97"/>
      <c r="B378" s="96"/>
      <c r="C378" s="89"/>
      <c r="D378" s="89"/>
      <c r="E378" s="89"/>
      <c r="F378" s="89"/>
      <c r="G378" s="89"/>
      <c r="H378" s="90">
        <f t="shared" si="9"/>
        <v>0</v>
      </c>
    </row>
    <row r="379" spans="1:8" ht="15">
      <c r="A379" s="97"/>
      <c r="B379" s="96"/>
      <c r="C379" s="89"/>
      <c r="D379" s="89"/>
      <c r="E379" s="89"/>
      <c r="F379" s="89"/>
      <c r="G379" s="89"/>
      <c r="H379" s="90">
        <f t="shared" si="9"/>
        <v>0</v>
      </c>
    </row>
    <row r="380" spans="1:8" ht="15">
      <c r="A380" s="97"/>
      <c r="B380" s="96"/>
      <c r="C380" s="89"/>
      <c r="D380" s="89"/>
      <c r="E380" s="89"/>
      <c r="F380" s="89"/>
      <c r="G380" s="89"/>
      <c r="H380" s="90">
        <f t="shared" si="9"/>
        <v>0</v>
      </c>
    </row>
    <row r="381" spans="1:8" ht="15">
      <c r="A381" s="97"/>
      <c r="B381" s="96"/>
      <c r="C381" s="89"/>
      <c r="D381" s="89"/>
      <c r="E381" s="89"/>
      <c r="F381" s="89"/>
      <c r="G381" s="89"/>
      <c r="H381" s="90">
        <f t="shared" si="9"/>
        <v>0</v>
      </c>
    </row>
    <row r="382" spans="1:8" ht="15">
      <c r="A382" s="97"/>
      <c r="B382" s="96"/>
      <c r="C382" s="89"/>
      <c r="D382" s="89"/>
      <c r="E382" s="89"/>
      <c r="F382" s="89"/>
      <c r="G382" s="89"/>
      <c r="H382" s="90">
        <f t="shared" si="9"/>
        <v>0</v>
      </c>
    </row>
    <row r="383" spans="1:8" ht="15">
      <c r="A383" s="97"/>
      <c r="B383" s="96"/>
      <c r="C383" s="89"/>
      <c r="D383" s="89"/>
      <c r="E383" s="89"/>
      <c r="F383" s="89"/>
      <c r="G383" s="89"/>
      <c r="H383" s="90">
        <f t="shared" si="9"/>
        <v>0</v>
      </c>
    </row>
    <row r="384" spans="1:8" ht="15">
      <c r="A384" s="97"/>
      <c r="B384" s="96"/>
      <c r="C384" s="89"/>
      <c r="D384" s="89"/>
      <c r="E384" s="89"/>
      <c r="F384" s="89"/>
      <c r="G384" s="89"/>
      <c r="H384" s="90">
        <f t="shared" si="9"/>
        <v>0</v>
      </c>
    </row>
    <row r="385" spans="1:8" ht="15">
      <c r="A385" s="97"/>
      <c r="B385" s="96"/>
      <c r="C385" s="89"/>
      <c r="D385" s="89"/>
      <c r="E385" s="89"/>
      <c r="F385" s="89"/>
      <c r="G385" s="89"/>
      <c r="H385" s="90">
        <f t="shared" si="9"/>
        <v>0</v>
      </c>
    </row>
    <row r="386" spans="1:8" ht="15">
      <c r="A386" s="97"/>
      <c r="B386" s="96"/>
      <c r="C386" s="89"/>
      <c r="D386" s="89"/>
      <c r="E386" s="89"/>
      <c r="F386" s="89"/>
      <c r="G386" s="89"/>
      <c r="H386" s="90">
        <f t="shared" si="9"/>
        <v>0</v>
      </c>
    </row>
    <row r="387" spans="1:8" ht="15">
      <c r="A387" s="97"/>
      <c r="B387" s="96"/>
      <c r="C387" s="89"/>
      <c r="D387" s="89"/>
      <c r="E387" s="89"/>
      <c r="F387" s="89"/>
      <c r="G387" s="89"/>
      <c r="H387" s="90">
        <f t="shared" si="9"/>
        <v>0</v>
      </c>
    </row>
    <row r="388" spans="1:8" ht="15">
      <c r="A388" s="97"/>
      <c r="B388" s="96"/>
      <c r="C388" s="89"/>
      <c r="D388" s="89"/>
      <c r="E388" s="89"/>
      <c r="F388" s="89"/>
      <c r="G388" s="89"/>
      <c r="H388" s="90">
        <f t="shared" si="9"/>
        <v>0</v>
      </c>
    </row>
    <row r="389" spans="1:8" ht="15">
      <c r="A389" s="97"/>
      <c r="B389" s="96"/>
      <c r="C389" s="89"/>
      <c r="D389" s="89"/>
      <c r="E389" s="89"/>
      <c r="F389" s="89"/>
      <c r="G389" s="89"/>
      <c r="H389" s="90">
        <f t="shared" si="9"/>
        <v>0</v>
      </c>
    </row>
    <row r="390" spans="1:8" ht="15">
      <c r="A390" s="97"/>
      <c r="B390" s="96"/>
      <c r="C390" s="89"/>
      <c r="D390" s="89"/>
      <c r="E390" s="89"/>
      <c r="F390" s="89"/>
      <c r="G390" s="89"/>
      <c r="H390" s="90">
        <f t="shared" si="9"/>
        <v>0</v>
      </c>
    </row>
    <row r="391" spans="1:8" ht="15">
      <c r="A391" s="97"/>
      <c r="B391" s="96"/>
      <c r="C391" s="89"/>
      <c r="D391" s="89"/>
      <c r="E391" s="89"/>
      <c r="F391" s="89"/>
      <c r="G391" s="89"/>
      <c r="H391" s="90">
        <f t="shared" si="9"/>
        <v>0</v>
      </c>
    </row>
    <row r="392" spans="1:8" ht="15">
      <c r="A392" s="97"/>
      <c r="B392" s="96"/>
      <c r="C392" s="89"/>
      <c r="D392" s="89"/>
      <c r="E392" s="89"/>
      <c r="F392" s="89"/>
      <c r="G392" s="89"/>
      <c r="H392" s="90">
        <f t="shared" si="9"/>
        <v>0</v>
      </c>
    </row>
    <row r="393" spans="1:8" ht="15">
      <c r="A393" s="97"/>
      <c r="B393" s="96"/>
      <c r="C393" s="89"/>
      <c r="D393" s="89"/>
      <c r="E393" s="89"/>
      <c r="F393" s="89"/>
      <c r="G393" s="89"/>
      <c r="H393" s="90">
        <f t="shared" si="9"/>
        <v>0</v>
      </c>
    </row>
    <row r="394" spans="1:8" ht="15">
      <c r="A394" s="97"/>
      <c r="B394" s="96"/>
      <c r="C394" s="89"/>
      <c r="D394" s="89"/>
      <c r="E394" s="89"/>
      <c r="F394" s="89"/>
      <c r="G394" s="89"/>
      <c r="H394" s="90">
        <f t="shared" si="9"/>
        <v>0</v>
      </c>
    </row>
    <row r="395" spans="1:8" ht="15">
      <c r="A395" s="97"/>
      <c r="B395" s="96"/>
      <c r="C395" s="89"/>
      <c r="D395" s="89"/>
      <c r="E395" s="89"/>
      <c r="F395" s="89"/>
      <c r="G395" s="89"/>
      <c r="H395" s="90">
        <f t="shared" si="9"/>
        <v>0</v>
      </c>
    </row>
    <row r="396" spans="1:8" ht="15">
      <c r="A396" s="97"/>
      <c r="B396" s="96"/>
      <c r="C396" s="89"/>
      <c r="D396" s="89"/>
      <c r="E396" s="89"/>
      <c r="F396" s="89"/>
      <c r="G396" s="89"/>
      <c r="H396" s="90">
        <f t="shared" si="9"/>
        <v>0</v>
      </c>
    </row>
    <row r="397" spans="1:8" ht="15">
      <c r="A397" s="97"/>
      <c r="B397" s="96"/>
      <c r="C397" s="89"/>
      <c r="D397" s="89"/>
      <c r="E397" s="89"/>
      <c r="F397" s="89"/>
      <c r="G397" s="89"/>
      <c r="H397" s="90">
        <f t="shared" si="9"/>
        <v>0</v>
      </c>
    </row>
    <row r="398" spans="1:8" ht="15">
      <c r="A398" s="97"/>
      <c r="B398" s="96"/>
      <c r="C398" s="89"/>
      <c r="D398" s="89"/>
      <c r="E398" s="89"/>
      <c r="F398" s="89"/>
      <c r="G398" s="89"/>
      <c r="H398" s="90">
        <f t="shared" si="9"/>
        <v>0</v>
      </c>
    </row>
    <row r="399" spans="1:8" ht="15">
      <c r="A399" s="97"/>
      <c r="B399" s="96"/>
      <c r="C399" s="89"/>
      <c r="D399" s="89"/>
      <c r="E399" s="89"/>
      <c r="F399" s="89"/>
      <c r="G399" s="89"/>
      <c r="H399" s="90">
        <f t="shared" si="9"/>
        <v>0</v>
      </c>
    </row>
    <row r="400" spans="1:8" ht="15">
      <c r="A400" s="97"/>
      <c r="B400" s="96"/>
      <c r="C400" s="89"/>
      <c r="D400" s="89"/>
      <c r="E400" s="89"/>
      <c r="F400" s="89"/>
      <c r="G400" s="89"/>
      <c r="H400" s="90">
        <f t="shared" si="9"/>
        <v>0</v>
      </c>
    </row>
    <row r="401" spans="1:8" ht="15">
      <c r="A401" s="97"/>
      <c r="B401" s="96"/>
      <c r="C401" s="89"/>
      <c r="D401" s="89"/>
      <c r="E401" s="89"/>
      <c r="F401" s="89"/>
      <c r="G401" s="89"/>
      <c r="H401" s="90">
        <f t="shared" si="9"/>
        <v>0</v>
      </c>
    </row>
    <row r="402" spans="1:8" ht="15">
      <c r="A402" s="97"/>
      <c r="B402" s="96"/>
      <c r="C402" s="89"/>
      <c r="D402" s="89"/>
      <c r="E402" s="89"/>
      <c r="F402" s="89"/>
      <c r="G402" s="89"/>
      <c r="H402" s="90">
        <f t="shared" si="9"/>
        <v>0</v>
      </c>
    </row>
    <row r="403" spans="1:8" ht="15">
      <c r="A403" s="97"/>
      <c r="B403" s="96"/>
      <c r="C403" s="89"/>
      <c r="D403" s="89"/>
      <c r="E403" s="89"/>
      <c r="F403" s="89"/>
      <c r="G403" s="89"/>
      <c r="H403" s="90">
        <f t="shared" si="9"/>
        <v>0</v>
      </c>
    </row>
    <row r="404" spans="1:8" ht="15">
      <c r="A404" s="97"/>
      <c r="B404" s="96"/>
      <c r="C404" s="89"/>
      <c r="D404" s="89"/>
      <c r="E404" s="89"/>
      <c r="F404" s="89"/>
      <c r="G404" s="89"/>
      <c r="H404" s="90">
        <f t="shared" si="9"/>
        <v>0</v>
      </c>
    </row>
    <row r="405" spans="1:8" ht="15">
      <c r="A405" s="97"/>
      <c r="B405" s="96"/>
      <c r="C405" s="89"/>
      <c r="D405" s="89"/>
      <c r="E405" s="89"/>
      <c r="F405" s="89"/>
      <c r="G405" s="89"/>
      <c r="H405" s="90">
        <f t="shared" si="9"/>
        <v>0</v>
      </c>
    </row>
    <row r="406" spans="1:8" ht="15">
      <c r="A406" s="97"/>
      <c r="B406" s="96"/>
      <c r="C406" s="89"/>
      <c r="D406" s="89"/>
      <c r="E406" s="89"/>
      <c r="F406" s="89"/>
      <c r="G406" s="89"/>
      <c r="H406" s="90">
        <f t="shared" si="9"/>
        <v>0</v>
      </c>
    </row>
    <row r="407" spans="1:8" ht="15">
      <c r="A407" s="97"/>
      <c r="B407" s="96"/>
      <c r="C407" s="89"/>
      <c r="D407" s="89"/>
      <c r="E407" s="89"/>
      <c r="F407" s="89"/>
      <c r="G407" s="89"/>
      <c r="H407" s="90">
        <f t="shared" si="9"/>
        <v>0</v>
      </c>
    </row>
    <row r="408" spans="1:8" ht="15">
      <c r="A408" s="97"/>
      <c r="B408" s="96"/>
      <c r="C408" s="89"/>
      <c r="D408" s="89"/>
      <c r="E408" s="89"/>
      <c r="F408" s="89"/>
      <c r="G408" s="89"/>
      <c r="H408" s="90">
        <f t="shared" si="9"/>
        <v>0</v>
      </c>
    </row>
    <row r="409" spans="1:8" ht="15">
      <c r="A409" s="97"/>
      <c r="B409" s="96"/>
      <c r="C409" s="89"/>
      <c r="D409" s="89"/>
      <c r="E409" s="89"/>
      <c r="F409" s="89"/>
      <c r="G409" s="89"/>
      <c r="H409" s="90">
        <f t="shared" si="9"/>
        <v>0</v>
      </c>
    </row>
    <row r="410" spans="1:8" ht="15">
      <c r="A410" s="97"/>
      <c r="B410" s="96"/>
      <c r="C410" s="89"/>
      <c r="D410" s="89"/>
      <c r="E410" s="89"/>
      <c r="F410" s="89"/>
      <c r="G410" s="89"/>
      <c r="H410" s="90">
        <f t="shared" si="9"/>
        <v>0</v>
      </c>
    </row>
    <row r="411" spans="1:8" ht="15">
      <c r="A411" s="97"/>
      <c r="B411" s="96"/>
      <c r="C411" s="89"/>
      <c r="D411" s="89"/>
      <c r="E411" s="89"/>
      <c r="F411" s="89"/>
      <c r="G411" s="89"/>
      <c r="H411" s="90">
        <f t="shared" si="9"/>
        <v>0</v>
      </c>
    </row>
    <row r="412" spans="1:8" ht="15">
      <c r="A412" s="97"/>
      <c r="B412" s="96"/>
      <c r="C412" s="89"/>
      <c r="D412" s="89"/>
      <c r="E412" s="89"/>
      <c r="F412" s="89"/>
      <c r="G412" s="89"/>
      <c r="H412" s="90">
        <f t="shared" si="9"/>
        <v>0</v>
      </c>
    </row>
    <row r="413" spans="1:8" ht="15">
      <c r="A413" s="97"/>
      <c r="B413" s="96"/>
      <c r="C413" s="89"/>
      <c r="D413" s="89"/>
      <c r="E413" s="89"/>
      <c r="F413" s="89"/>
      <c r="G413" s="89"/>
      <c r="H413" s="90">
        <f t="shared" si="9"/>
        <v>0</v>
      </c>
    </row>
    <row r="414" spans="1:8" ht="15">
      <c r="A414" s="97"/>
      <c r="B414" s="96"/>
      <c r="C414" s="89"/>
      <c r="D414" s="89"/>
      <c r="E414" s="89"/>
      <c r="F414" s="89"/>
      <c r="G414" s="89"/>
      <c r="H414" s="90">
        <f t="shared" si="9"/>
        <v>0</v>
      </c>
    </row>
    <row r="415" spans="1:8" ht="15">
      <c r="A415" s="97"/>
      <c r="B415" s="96"/>
      <c r="C415" s="89"/>
      <c r="D415" s="89"/>
      <c r="E415" s="89"/>
      <c r="F415" s="89"/>
      <c r="G415" s="89"/>
      <c r="H415" s="90">
        <f t="shared" si="9"/>
        <v>0</v>
      </c>
    </row>
    <row r="416" spans="1:8" ht="15">
      <c r="A416" s="97"/>
      <c r="B416" s="96"/>
      <c r="C416" s="89"/>
      <c r="D416" s="89"/>
      <c r="E416" s="89"/>
      <c r="F416" s="89"/>
      <c r="G416" s="89"/>
      <c r="H416" s="90">
        <f t="shared" si="9"/>
        <v>0</v>
      </c>
    </row>
    <row r="417" spans="1:8" ht="15">
      <c r="A417" s="97"/>
      <c r="B417" s="96"/>
      <c r="C417" s="89"/>
      <c r="D417" s="89"/>
      <c r="E417" s="89"/>
      <c r="F417" s="89"/>
      <c r="G417" s="89"/>
      <c r="H417" s="90">
        <f t="shared" si="9"/>
        <v>0</v>
      </c>
    </row>
    <row r="418" spans="1:8" ht="15">
      <c r="A418" s="97"/>
      <c r="B418" s="96"/>
      <c r="C418" s="89"/>
      <c r="D418" s="89"/>
      <c r="E418" s="89"/>
      <c r="F418" s="89"/>
      <c r="G418" s="89"/>
      <c r="H418" s="90">
        <f t="shared" si="9"/>
        <v>0</v>
      </c>
    </row>
    <row r="419" spans="1:8" ht="15">
      <c r="A419" s="97"/>
      <c r="B419" s="96"/>
      <c r="C419" s="89"/>
      <c r="D419" s="89"/>
      <c r="E419" s="89"/>
      <c r="F419" s="89"/>
      <c r="G419" s="89"/>
      <c r="H419" s="90">
        <f t="shared" si="9"/>
        <v>0</v>
      </c>
    </row>
    <row r="420" spans="1:8" ht="15">
      <c r="A420" s="97"/>
      <c r="B420" s="96"/>
      <c r="C420" s="89"/>
      <c r="D420" s="89"/>
      <c r="E420" s="89"/>
      <c r="F420" s="89"/>
      <c r="G420" s="89"/>
      <c r="H420" s="90">
        <f t="shared" si="9"/>
        <v>0</v>
      </c>
    </row>
    <row r="421" spans="1:8" ht="15">
      <c r="A421" s="97"/>
      <c r="B421" s="96"/>
      <c r="C421" s="89"/>
      <c r="D421" s="89"/>
      <c r="E421" s="89"/>
      <c r="F421" s="89"/>
      <c r="G421" s="89"/>
      <c r="H421" s="90">
        <f t="shared" si="9"/>
        <v>0</v>
      </c>
    </row>
    <row r="422" spans="1:8" ht="15">
      <c r="A422" s="97"/>
      <c r="B422" s="96"/>
      <c r="C422" s="89"/>
      <c r="D422" s="89"/>
      <c r="E422" s="89"/>
      <c r="F422" s="89"/>
      <c r="G422" s="89"/>
      <c r="H422" s="90">
        <f t="shared" si="9"/>
        <v>0</v>
      </c>
    </row>
    <row r="423" spans="1:8" ht="15">
      <c r="A423" s="97"/>
      <c r="B423" s="96"/>
      <c r="C423" s="89"/>
      <c r="D423" s="89"/>
      <c r="E423" s="89"/>
      <c r="F423" s="89"/>
      <c r="G423" s="89"/>
      <c r="H423" s="90">
        <f t="shared" si="9"/>
        <v>0</v>
      </c>
    </row>
    <row r="424" spans="1:8" ht="15">
      <c r="A424" s="97"/>
      <c r="B424" s="96"/>
      <c r="C424" s="89"/>
      <c r="D424" s="89"/>
      <c r="E424" s="89"/>
      <c r="F424" s="89"/>
      <c r="G424" s="89"/>
      <c r="H424" s="90">
        <f t="shared" si="9"/>
        <v>0</v>
      </c>
    </row>
    <row r="425" spans="1:8" ht="15">
      <c r="A425" s="97"/>
      <c r="B425" s="96"/>
      <c r="C425" s="89"/>
      <c r="D425" s="89"/>
      <c r="E425" s="89"/>
      <c r="F425" s="89"/>
      <c r="G425" s="89"/>
      <c r="H425" s="90">
        <f t="shared" si="9"/>
        <v>0</v>
      </c>
    </row>
    <row r="426" spans="1:8" ht="15">
      <c r="A426" s="97"/>
      <c r="B426" s="96"/>
      <c r="C426" s="89"/>
      <c r="D426" s="89"/>
      <c r="E426" s="89"/>
      <c r="F426" s="89"/>
      <c r="G426" s="89"/>
      <c r="H426" s="90">
        <f t="shared" si="9"/>
        <v>0</v>
      </c>
    </row>
    <row r="427" spans="1:8" ht="15">
      <c r="A427" s="97"/>
      <c r="B427" s="96"/>
      <c r="C427" s="89"/>
      <c r="D427" s="89"/>
      <c r="E427" s="89"/>
      <c r="F427" s="89"/>
      <c r="G427" s="89"/>
      <c r="H427" s="90">
        <f t="shared" si="9"/>
        <v>0</v>
      </c>
    </row>
    <row r="428" spans="1:8" ht="15">
      <c r="A428" s="97"/>
      <c r="B428" s="96"/>
      <c r="C428" s="89"/>
      <c r="D428" s="89"/>
      <c r="E428" s="89"/>
      <c r="F428" s="89"/>
      <c r="G428" s="89"/>
      <c r="H428" s="90">
        <f t="shared" si="9"/>
        <v>0</v>
      </c>
    </row>
    <row r="429" spans="1:8" ht="15">
      <c r="A429" s="97"/>
      <c r="B429" s="96"/>
      <c r="C429" s="89"/>
      <c r="D429" s="89"/>
      <c r="E429" s="89"/>
      <c r="F429" s="89"/>
      <c r="G429" s="89"/>
      <c r="H429" s="90">
        <f t="shared" si="9"/>
        <v>0</v>
      </c>
    </row>
    <row r="430" spans="1:8" ht="15">
      <c r="A430" s="97"/>
      <c r="B430" s="96"/>
      <c r="C430" s="89"/>
      <c r="D430" s="89"/>
      <c r="E430" s="89"/>
      <c r="F430" s="89"/>
      <c r="G430" s="89"/>
      <c r="H430" s="90">
        <f t="shared" si="9"/>
        <v>0</v>
      </c>
    </row>
    <row r="431" spans="1:8" ht="15">
      <c r="A431" s="97"/>
      <c r="B431" s="96"/>
      <c r="C431" s="89"/>
      <c r="D431" s="89"/>
      <c r="E431" s="89"/>
      <c r="F431" s="89"/>
      <c r="G431" s="89"/>
      <c r="H431" s="90">
        <f t="shared" si="9"/>
        <v>0</v>
      </c>
    </row>
    <row r="432" spans="1:8" ht="15">
      <c r="A432" s="97"/>
      <c r="B432" s="96"/>
      <c r="C432" s="89"/>
      <c r="D432" s="89"/>
      <c r="E432" s="89"/>
      <c r="F432" s="89"/>
      <c r="G432" s="89"/>
      <c r="H432" s="90">
        <f t="shared" si="9"/>
        <v>0</v>
      </c>
    </row>
    <row r="433" spans="1:8" ht="15">
      <c r="A433" s="97"/>
      <c r="B433" s="96"/>
      <c r="C433" s="89"/>
      <c r="D433" s="89"/>
      <c r="E433" s="89"/>
      <c r="F433" s="89"/>
      <c r="G433" s="89"/>
      <c r="H433" s="90">
        <f t="shared" si="9"/>
        <v>0</v>
      </c>
    </row>
    <row r="434" spans="1:8" ht="15">
      <c r="A434" s="97"/>
      <c r="B434" s="96"/>
      <c r="C434" s="89"/>
      <c r="D434" s="89"/>
      <c r="E434" s="89"/>
      <c r="F434" s="89"/>
      <c r="G434" s="89"/>
      <c r="H434" s="90">
        <f t="shared" si="9"/>
        <v>0</v>
      </c>
    </row>
    <row r="435" spans="1:8" ht="15">
      <c r="A435" s="97"/>
      <c r="B435" s="96"/>
      <c r="C435" s="89"/>
      <c r="D435" s="89"/>
      <c r="E435" s="89"/>
      <c r="F435" s="89"/>
      <c r="G435" s="89"/>
      <c r="H435" s="90">
        <f t="shared" si="9"/>
        <v>0</v>
      </c>
    </row>
    <row r="436" spans="1:8" ht="15">
      <c r="A436" s="97"/>
      <c r="B436" s="96"/>
      <c r="C436" s="89"/>
      <c r="D436" s="89"/>
      <c r="E436" s="89"/>
      <c r="F436" s="89"/>
      <c r="G436" s="89"/>
      <c r="H436" s="90">
        <f t="shared" si="9"/>
        <v>0</v>
      </c>
    </row>
    <row r="437" spans="1:8" ht="15">
      <c r="A437" s="97"/>
      <c r="B437" s="96"/>
      <c r="C437" s="89"/>
      <c r="D437" s="89"/>
      <c r="E437" s="89"/>
      <c r="F437" s="89"/>
      <c r="G437" s="89"/>
      <c r="H437" s="90">
        <f aca="true" t="shared" si="10" ref="H437:H500">IF(D437*((E437-(G437*10)+(F437*4.1667))/50)&lt;0,0,D437*((E437-(G437*10)+(F437*4.1667))/50))</f>
        <v>0</v>
      </c>
    </row>
    <row r="438" spans="1:8" ht="15">
      <c r="A438" s="97"/>
      <c r="B438" s="96"/>
      <c r="C438" s="89"/>
      <c r="D438" s="89"/>
      <c r="E438" s="89"/>
      <c r="F438" s="89"/>
      <c r="G438" s="89"/>
      <c r="H438" s="90">
        <f t="shared" si="10"/>
        <v>0</v>
      </c>
    </row>
    <row r="439" spans="1:8" ht="15">
      <c r="A439" s="97"/>
      <c r="B439" s="96"/>
      <c r="C439" s="89"/>
      <c r="D439" s="89"/>
      <c r="E439" s="89"/>
      <c r="F439" s="89"/>
      <c r="G439" s="89"/>
      <c r="H439" s="90">
        <f t="shared" si="10"/>
        <v>0</v>
      </c>
    </row>
    <row r="440" spans="1:8" ht="15">
      <c r="A440" s="97"/>
      <c r="B440" s="96"/>
      <c r="C440" s="89"/>
      <c r="D440" s="89"/>
      <c r="E440" s="89"/>
      <c r="F440" s="89"/>
      <c r="G440" s="89"/>
      <c r="H440" s="90">
        <f t="shared" si="10"/>
        <v>0</v>
      </c>
    </row>
    <row r="441" spans="1:8" ht="15">
      <c r="A441" s="97"/>
      <c r="B441" s="96"/>
      <c r="C441" s="89"/>
      <c r="D441" s="89"/>
      <c r="E441" s="89"/>
      <c r="F441" s="89"/>
      <c r="G441" s="89"/>
      <c r="H441" s="90">
        <f t="shared" si="10"/>
        <v>0</v>
      </c>
    </row>
    <row r="442" spans="1:8" ht="15">
      <c r="A442" s="97"/>
      <c r="B442" s="96"/>
      <c r="C442" s="89"/>
      <c r="D442" s="89"/>
      <c r="E442" s="89"/>
      <c r="F442" s="89"/>
      <c r="G442" s="89"/>
      <c r="H442" s="90">
        <f t="shared" si="10"/>
        <v>0</v>
      </c>
    </row>
    <row r="443" spans="1:8" ht="15">
      <c r="A443" s="97"/>
      <c r="B443" s="96"/>
      <c r="C443" s="89"/>
      <c r="D443" s="89"/>
      <c r="E443" s="89"/>
      <c r="F443" s="89"/>
      <c r="G443" s="89"/>
      <c r="H443" s="90">
        <f t="shared" si="10"/>
        <v>0</v>
      </c>
    </row>
    <row r="444" spans="1:8" ht="15">
      <c r="A444" s="97"/>
      <c r="B444" s="96"/>
      <c r="C444" s="89"/>
      <c r="D444" s="89"/>
      <c r="E444" s="89"/>
      <c r="F444" s="89"/>
      <c r="G444" s="89"/>
      <c r="H444" s="90">
        <f t="shared" si="10"/>
        <v>0</v>
      </c>
    </row>
    <row r="445" spans="1:8" ht="15">
      <c r="A445" s="97"/>
      <c r="B445" s="96"/>
      <c r="C445" s="89"/>
      <c r="D445" s="89"/>
      <c r="E445" s="89"/>
      <c r="F445" s="89"/>
      <c r="G445" s="89"/>
      <c r="H445" s="90">
        <f t="shared" si="10"/>
        <v>0</v>
      </c>
    </row>
    <row r="446" spans="1:8" ht="15">
      <c r="A446" s="97"/>
      <c r="B446" s="96"/>
      <c r="C446" s="89"/>
      <c r="D446" s="89"/>
      <c r="E446" s="89"/>
      <c r="F446" s="89"/>
      <c r="G446" s="89"/>
      <c r="H446" s="90">
        <f t="shared" si="10"/>
        <v>0</v>
      </c>
    </row>
    <row r="447" spans="1:8" ht="15">
      <c r="A447" s="97"/>
      <c r="B447" s="96"/>
      <c r="C447" s="89"/>
      <c r="D447" s="89"/>
      <c r="E447" s="89"/>
      <c r="F447" s="89"/>
      <c r="G447" s="89"/>
      <c r="H447" s="90">
        <f t="shared" si="10"/>
        <v>0</v>
      </c>
    </row>
    <row r="448" spans="1:8" ht="15">
      <c r="A448" s="97"/>
      <c r="B448" s="96"/>
      <c r="C448" s="89"/>
      <c r="D448" s="89"/>
      <c r="E448" s="89"/>
      <c r="F448" s="89"/>
      <c r="G448" s="89"/>
      <c r="H448" s="90">
        <f t="shared" si="10"/>
        <v>0</v>
      </c>
    </row>
    <row r="449" spans="1:8" ht="15">
      <c r="A449" s="97"/>
      <c r="B449" s="96"/>
      <c r="C449" s="89"/>
      <c r="D449" s="89"/>
      <c r="E449" s="89"/>
      <c r="F449" s="89"/>
      <c r="G449" s="89"/>
      <c r="H449" s="90">
        <f t="shared" si="10"/>
        <v>0</v>
      </c>
    </row>
    <row r="450" spans="1:8" ht="15">
      <c r="A450" s="97"/>
      <c r="B450" s="96"/>
      <c r="C450" s="89"/>
      <c r="D450" s="89"/>
      <c r="E450" s="89"/>
      <c r="F450" s="89"/>
      <c r="G450" s="89"/>
      <c r="H450" s="90">
        <f t="shared" si="10"/>
        <v>0</v>
      </c>
    </row>
    <row r="451" spans="1:8" ht="15">
      <c r="A451" s="97"/>
      <c r="B451" s="96"/>
      <c r="C451" s="89"/>
      <c r="D451" s="89"/>
      <c r="E451" s="89"/>
      <c r="F451" s="89"/>
      <c r="G451" s="89"/>
      <c r="H451" s="90">
        <f t="shared" si="10"/>
        <v>0</v>
      </c>
    </row>
    <row r="452" spans="1:8" ht="15">
      <c r="A452" s="97"/>
      <c r="B452" s="96"/>
      <c r="C452" s="89"/>
      <c r="D452" s="89"/>
      <c r="E452" s="89"/>
      <c r="F452" s="89"/>
      <c r="G452" s="89"/>
      <c r="H452" s="90">
        <f t="shared" si="10"/>
        <v>0</v>
      </c>
    </row>
    <row r="453" spans="1:8" ht="15">
      <c r="A453" s="97"/>
      <c r="B453" s="96"/>
      <c r="C453" s="89"/>
      <c r="D453" s="89"/>
      <c r="E453" s="89"/>
      <c r="F453" s="89"/>
      <c r="G453" s="89"/>
      <c r="H453" s="90">
        <f t="shared" si="10"/>
        <v>0</v>
      </c>
    </row>
    <row r="454" spans="1:8" ht="15">
      <c r="A454" s="97"/>
      <c r="B454" s="96"/>
      <c r="C454" s="89"/>
      <c r="D454" s="89"/>
      <c r="E454" s="89"/>
      <c r="F454" s="89"/>
      <c r="G454" s="89"/>
      <c r="H454" s="90">
        <f t="shared" si="10"/>
        <v>0</v>
      </c>
    </row>
    <row r="455" spans="1:8" ht="15">
      <c r="A455" s="97"/>
      <c r="B455" s="96"/>
      <c r="C455" s="89"/>
      <c r="D455" s="89"/>
      <c r="E455" s="89"/>
      <c r="F455" s="89"/>
      <c r="G455" s="89"/>
      <c r="H455" s="90">
        <f t="shared" si="10"/>
        <v>0</v>
      </c>
    </row>
    <row r="456" spans="1:8" ht="15">
      <c r="A456" s="97"/>
      <c r="B456" s="96"/>
      <c r="C456" s="89"/>
      <c r="D456" s="89"/>
      <c r="E456" s="89"/>
      <c r="F456" s="89"/>
      <c r="G456" s="89"/>
      <c r="H456" s="90">
        <f t="shared" si="10"/>
        <v>0</v>
      </c>
    </row>
    <row r="457" spans="1:8" ht="15">
      <c r="A457" s="97"/>
      <c r="B457" s="96"/>
      <c r="C457" s="89"/>
      <c r="D457" s="89"/>
      <c r="E457" s="89"/>
      <c r="F457" s="89"/>
      <c r="G457" s="89"/>
      <c r="H457" s="90">
        <f t="shared" si="10"/>
        <v>0</v>
      </c>
    </row>
    <row r="458" spans="1:8" ht="15">
      <c r="A458" s="97"/>
      <c r="B458" s="96"/>
      <c r="C458" s="89"/>
      <c r="D458" s="89"/>
      <c r="E458" s="89"/>
      <c r="F458" s="89"/>
      <c r="G458" s="89"/>
      <c r="H458" s="90">
        <f t="shared" si="10"/>
        <v>0</v>
      </c>
    </row>
    <row r="459" spans="1:8" ht="15">
      <c r="A459" s="97"/>
      <c r="B459" s="96"/>
      <c r="C459" s="89"/>
      <c r="D459" s="89"/>
      <c r="E459" s="89"/>
      <c r="F459" s="89"/>
      <c r="G459" s="89"/>
      <c r="H459" s="90">
        <f t="shared" si="10"/>
        <v>0</v>
      </c>
    </row>
    <row r="460" spans="1:8" ht="15">
      <c r="A460" s="97"/>
      <c r="B460" s="96"/>
      <c r="C460" s="89"/>
      <c r="D460" s="89"/>
      <c r="E460" s="89"/>
      <c r="F460" s="89"/>
      <c r="G460" s="89"/>
      <c r="H460" s="90">
        <f t="shared" si="10"/>
        <v>0</v>
      </c>
    </row>
    <row r="461" spans="1:8" ht="15">
      <c r="A461" s="97"/>
      <c r="B461" s="96"/>
      <c r="C461" s="89"/>
      <c r="D461" s="89"/>
      <c r="E461" s="89"/>
      <c r="F461" s="89"/>
      <c r="G461" s="89"/>
      <c r="H461" s="90">
        <f t="shared" si="10"/>
        <v>0</v>
      </c>
    </row>
    <row r="462" spans="1:8" ht="15">
      <c r="A462" s="97"/>
      <c r="B462" s="96"/>
      <c r="C462" s="89"/>
      <c r="D462" s="89"/>
      <c r="E462" s="89"/>
      <c r="F462" s="89"/>
      <c r="G462" s="89"/>
      <c r="H462" s="90">
        <f t="shared" si="10"/>
        <v>0</v>
      </c>
    </row>
    <row r="463" spans="1:8" ht="15">
      <c r="A463" s="97"/>
      <c r="B463" s="96"/>
      <c r="C463" s="89"/>
      <c r="D463" s="89"/>
      <c r="E463" s="89"/>
      <c r="F463" s="89"/>
      <c r="G463" s="89"/>
      <c r="H463" s="90">
        <f t="shared" si="10"/>
        <v>0</v>
      </c>
    </row>
    <row r="464" spans="1:8" ht="15">
      <c r="A464" s="97"/>
      <c r="B464" s="96"/>
      <c r="C464" s="89"/>
      <c r="D464" s="89"/>
      <c r="E464" s="89"/>
      <c r="F464" s="89"/>
      <c r="G464" s="89"/>
      <c r="H464" s="90">
        <f t="shared" si="10"/>
        <v>0</v>
      </c>
    </row>
    <row r="465" spans="1:8" ht="15">
      <c r="A465" s="97"/>
      <c r="B465" s="96"/>
      <c r="C465" s="89"/>
      <c r="D465" s="89"/>
      <c r="E465" s="89"/>
      <c r="F465" s="89"/>
      <c r="G465" s="89"/>
      <c r="H465" s="90">
        <f t="shared" si="10"/>
        <v>0</v>
      </c>
    </row>
    <row r="466" spans="1:8" ht="15">
      <c r="A466" s="97"/>
      <c r="B466" s="96"/>
      <c r="C466" s="89"/>
      <c r="D466" s="89"/>
      <c r="E466" s="89"/>
      <c r="F466" s="89"/>
      <c r="G466" s="89"/>
      <c r="H466" s="90">
        <f t="shared" si="10"/>
        <v>0</v>
      </c>
    </row>
    <row r="467" spans="1:8" ht="15">
      <c r="A467" s="97"/>
      <c r="B467" s="96"/>
      <c r="C467" s="89"/>
      <c r="D467" s="89"/>
      <c r="E467" s="89"/>
      <c r="F467" s="89"/>
      <c r="G467" s="89"/>
      <c r="H467" s="90">
        <f t="shared" si="10"/>
        <v>0</v>
      </c>
    </row>
    <row r="468" spans="1:8" ht="15">
      <c r="A468" s="97"/>
      <c r="B468" s="96"/>
      <c r="C468" s="89"/>
      <c r="D468" s="89"/>
      <c r="E468" s="89"/>
      <c r="F468" s="89"/>
      <c r="G468" s="89"/>
      <c r="H468" s="90">
        <f t="shared" si="10"/>
        <v>0</v>
      </c>
    </row>
    <row r="469" spans="1:8" ht="15">
      <c r="A469" s="97"/>
      <c r="B469" s="96"/>
      <c r="C469" s="89"/>
      <c r="D469" s="89"/>
      <c r="E469" s="89"/>
      <c r="F469" s="89"/>
      <c r="G469" s="89"/>
      <c r="H469" s="90">
        <f t="shared" si="10"/>
        <v>0</v>
      </c>
    </row>
    <row r="470" spans="1:8" ht="15">
      <c r="A470" s="97"/>
      <c r="B470" s="96"/>
      <c r="C470" s="89"/>
      <c r="D470" s="89"/>
      <c r="E470" s="89"/>
      <c r="F470" s="89"/>
      <c r="G470" s="89"/>
      <c r="H470" s="90">
        <f t="shared" si="10"/>
        <v>0</v>
      </c>
    </row>
    <row r="471" spans="1:8" ht="15">
      <c r="A471" s="97"/>
      <c r="B471" s="96"/>
      <c r="C471" s="89"/>
      <c r="D471" s="89"/>
      <c r="E471" s="89"/>
      <c r="F471" s="89"/>
      <c r="G471" s="89"/>
      <c r="H471" s="90">
        <f t="shared" si="10"/>
        <v>0</v>
      </c>
    </row>
    <row r="472" spans="1:8" ht="15">
      <c r="A472" s="97"/>
      <c r="B472" s="96"/>
      <c r="C472" s="89"/>
      <c r="D472" s="89"/>
      <c r="E472" s="89"/>
      <c r="F472" s="89"/>
      <c r="G472" s="89"/>
      <c r="H472" s="90">
        <f t="shared" si="10"/>
        <v>0</v>
      </c>
    </row>
    <row r="473" spans="1:8" ht="15">
      <c r="A473" s="97"/>
      <c r="B473" s="96"/>
      <c r="C473" s="89"/>
      <c r="D473" s="89"/>
      <c r="E473" s="89"/>
      <c r="F473" s="89"/>
      <c r="G473" s="89"/>
      <c r="H473" s="90">
        <f t="shared" si="10"/>
        <v>0</v>
      </c>
    </row>
    <row r="474" spans="1:8" ht="15">
      <c r="A474" s="97"/>
      <c r="B474" s="96"/>
      <c r="C474" s="89"/>
      <c r="D474" s="89"/>
      <c r="E474" s="89"/>
      <c r="F474" s="89"/>
      <c r="G474" s="89"/>
      <c r="H474" s="90">
        <f t="shared" si="10"/>
        <v>0</v>
      </c>
    </row>
    <row r="475" spans="1:8" ht="15">
      <c r="A475" s="97"/>
      <c r="B475" s="96"/>
      <c r="C475" s="89"/>
      <c r="D475" s="89"/>
      <c r="E475" s="89"/>
      <c r="F475" s="89"/>
      <c r="G475" s="89"/>
      <c r="H475" s="90">
        <f t="shared" si="10"/>
        <v>0</v>
      </c>
    </row>
    <row r="476" spans="1:8" ht="15">
      <c r="A476" s="97"/>
      <c r="B476" s="96"/>
      <c r="C476" s="89"/>
      <c r="D476" s="89"/>
      <c r="E476" s="89"/>
      <c r="F476" s="89"/>
      <c r="G476" s="89"/>
      <c r="H476" s="90">
        <f t="shared" si="10"/>
        <v>0</v>
      </c>
    </row>
    <row r="477" spans="1:8" ht="15">
      <c r="A477" s="97"/>
      <c r="B477" s="96"/>
      <c r="C477" s="89"/>
      <c r="D477" s="89"/>
      <c r="E477" s="89"/>
      <c r="F477" s="89"/>
      <c r="G477" s="89"/>
      <c r="H477" s="90">
        <f t="shared" si="10"/>
        <v>0</v>
      </c>
    </row>
    <row r="478" spans="1:8" ht="15">
      <c r="A478" s="97"/>
      <c r="B478" s="96"/>
      <c r="C478" s="89"/>
      <c r="D478" s="89"/>
      <c r="E478" s="89"/>
      <c r="F478" s="89"/>
      <c r="G478" s="89"/>
      <c r="H478" s="90">
        <f t="shared" si="10"/>
        <v>0</v>
      </c>
    </row>
    <row r="479" spans="1:8" ht="15">
      <c r="A479" s="97"/>
      <c r="B479" s="96"/>
      <c r="C479" s="89"/>
      <c r="D479" s="89"/>
      <c r="E479" s="89"/>
      <c r="F479" s="89"/>
      <c r="G479" s="89"/>
      <c r="H479" s="90">
        <f t="shared" si="10"/>
        <v>0</v>
      </c>
    </row>
    <row r="480" spans="1:8" ht="15">
      <c r="A480" s="97"/>
      <c r="B480" s="96"/>
      <c r="C480" s="89"/>
      <c r="D480" s="89"/>
      <c r="E480" s="89"/>
      <c r="F480" s="89"/>
      <c r="G480" s="89"/>
      <c r="H480" s="90">
        <f t="shared" si="10"/>
        <v>0</v>
      </c>
    </row>
    <row r="481" spans="1:8" ht="15">
      <c r="A481" s="97"/>
      <c r="B481" s="96"/>
      <c r="C481" s="89"/>
      <c r="D481" s="89"/>
      <c r="E481" s="89"/>
      <c r="F481" s="89"/>
      <c r="G481" s="89"/>
      <c r="H481" s="90">
        <f t="shared" si="10"/>
        <v>0</v>
      </c>
    </row>
    <row r="482" spans="1:8" ht="15">
      <c r="A482" s="97"/>
      <c r="B482" s="96"/>
      <c r="C482" s="89"/>
      <c r="D482" s="89"/>
      <c r="E482" s="89"/>
      <c r="F482" s="89"/>
      <c r="G482" s="89"/>
      <c r="H482" s="90">
        <f t="shared" si="10"/>
        <v>0</v>
      </c>
    </row>
    <row r="483" spans="1:8" ht="15">
      <c r="A483" s="97"/>
      <c r="B483" s="96"/>
      <c r="C483" s="89"/>
      <c r="D483" s="89"/>
      <c r="E483" s="89"/>
      <c r="F483" s="89"/>
      <c r="G483" s="89"/>
      <c r="H483" s="90">
        <f t="shared" si="10"/>
        <v>0</v>
      </c>
    </row>
    <row r="484" spans="1:8" ht="15">
      <c r="A484" s="97"/>
      <c r="B484" s="96"/>
      <c r="C484" s="89"/>
      <c r="D484" s="89"/>
      <c r="E484" s="89"/>
      <c r="F484" s="89"/>
      <c r="G484" s="89"/>
      <c r="H484" s="90">
        <f t="shared" si="10"/>
        <v>0</v>
      </c>
    </row>
    <row r="485" spans="1:8" ht="15">
      <c r="A485" s="97"/>
      <c r="B485" s="96"/>
      <c r="C485" s="89"/>
      <c r="D485" s="89"/>
      <c r="E485" s="89"/>
      <c r="F485" s="89"/>
      <c r="G485" s="89"/>
      <c r="H485" s="90">
        <f t="shared" si="10"/>
        <v>0</v>
      </c>
    </row>
    <row r="486" spans="1:8" ht="15">
      <c r="A486" s="97"/>
      <c r="B486" s="96"/>
      <c r="C486" s="89"/>
      <c r="D486" s="89"/>
      <c r="E486" s="89"/>
      <c r="F486" s="89"/>
      <c r="G486" s="89"/>
      <c r="H486" s="90">
        <f t="shared" si="10"/>
        <v>0</v>
      </c>
    </row>
    <row r="487" spans="1:8" ht="15">
      <c r="A487" s="97"/>
      <c r="B487" s="96"/>
      <c r="C487" s="89"/>
      <c r="D487" s="89"/>
      <c r="E487" s="89"/>
      <c r="F487" s="89"/>
      <c r="G487" s="89"/>
      <c r="H487" s="90">
        <f t="shared" si="10"/>
        <v>0</v>
      </c>
    </row>
    <row r="488" spans="1:8" ht="15">
      <c r="A488" s="97"/>
      <c r="B488" s="96"/>
      <c r="C488" s="89"/>
      <c r="D488" s="89"/>
      <c r="E488" s="89"/>
      <c r="F488" s="89"/>
      <c r="G488" s="89"/>
      <c r="H488" s="90">
        <f t="shared" si="10"/>
        <v>0</v>
      </c>
    </row>
    <row r="489" spans="1:8" ht="15">
      <c r="A489" s="97"/>
      <c r="B489" s="96"/>
      <c r="C489" s="89"/>
      <c r="D489" s="89"/>
      <c r="E489" s="89"/>
      <c r="F489" s="89"/>
      <c r="G489" s="89"/>
      <c r="H489" s="90">
        <f t="shared" si="10"/>
        <v>0</v>
      </c>
    </row>
    <row r="490" spans="1:8" ht="15">
      <c r="A490" s="97"/>
      <c r="B490" s="96"/>
      <c r="C490" s="89"/>
      <c r="D490" s="89"/>
      <c r="E490" s="89"/>
      <c r="F490" s="89"/>
      <c r="G490" s="89"/>
      <c r="H490" s="90">
        <f t="shared" si="10"/>
        <v>0</v>
      </c>
    </row>
    <row r="491" spans="1:8" ht="15">
      <c r="A491" s="97"/>
      <c r="B491" s="96"/>
      <c r="C491" s="89"/>
      <c r="D491" s="89"/>
      <c r="E491" s="89"/>
      <c r="F491" s="89"/>
      <c r="G491" s="89"/>
      <c r="H491" s="90">
        <f t="shared" si="10"/>
        <v>0</v>
      </c>
    </row>
    <row r="492" spans="1:8" ht="15">
      <c r="A492" s="97"/>
      <c r="B492" s="96"/>
      <c r="C492" s="89"/>
      <c r="D492" s="89"/>
      <c r="E492" s="89"/>
      <c r="F492" s="89"/>
      <c r="G492" s="89"/>
      <c r="H492" s="90">
        <f t="shared" si="10"/>
        <v>0</v>
      </c>
    </row>
    <row r="493" spans="1:8" ht="15">
      <c r="A493" s="97"/>
      <c r="B493" s="96"/>
      <c r="C493" s="89"/>
      <c r="D493" s="89"/>
      <c r="E493" s="89"/>
      <c r="F493" s="89"/>
      <c r="G493" s="89"/>
      <c r="H493" s="90">
        <f t="shared" si="10"/>
        <v>0</v>
      </c>
    </row>
    <row r="494" spans="1:8" ht="15">
      <c r="A494" s="97"/>
      <c r="B494" s="96"/>
      <c r="C494" s="89"/>
      <c r="D494" s="89"/>
      <c r="E494" s="89"/>
      <c r="F494" s="89"/>
      <c r="G494" s="89"/>
      <c r="H494" s="90">
        <f t="shared" si="10"/>
        <v>0</v>
      </c>
    </row>
    <row r="495" spans="1:8" ht="15">
      <c r="A495" s="97"/>
      <c r="B495" s="96"/>
      <c r="C495" s="89"/>
      <c r="D495" s="89"/>
      <c r="E495" s="89"/>
      <c r="F495" s="89"/>
      <c r="G495" s="89"/>
      <c r="H495" s="90">
        <f t="shared" si="10"/>
        <v>0</v>
      </c>
    </row>
    <row r="496" spans="1:8" ht="15">
      <c r="A496" s="97"/>
      <c r="B496" s="96"/>
      <c r="C496" s="89"/>
      <c r="D496" s="89"/>
      <c r="E496" s="89"/>
      <c r="F496" s="89"/>
      <c r="G496" s="89"/>
      <c r="H496" s="90">
        <f t="shared" si="10"/>
        <v>0</v>
      </c>
    </row>
    <row r="497" spans="1:8" ht="15">
      <c r="A497" s="97"/>
      <c r="B497" s="96"/>
      <c r="C497" s="89"/>
      <c r="D497" s="89"/>
      <c r="E497" s="89"/>
      <c r="F497" s="89"/>
      <c r="G497" s="89"/>
      <c r="H497" s="90">
        <f t="shared" si="10"/>
        <v>0</v>
      </c>
    </row>
    <row r="498" spans="1:8" ht="15">
      <c r="A498" s="97"/>
      <c r="B498" s="96"/>
      <c r="C498" s="89"/>
      <c r="D498" s="89"/>
      <c r="E498" s="89"/>
      <c r="F498" s="89"/>
      <c r="G498" s="89"/>
      <c r="H498" s="90">
        <f t="shared" si="10"/>
        <v>0</v>
      </c>
    </row>
    <row r="499" spans="1:8" ht="15">
      <c r="A499" s="97"/>
      <c r="B499" s="96"/>
      <c r="C499" s="89"/>
      <c r="D499" s="89"/>
      <c r="E499" s="89"/>
      <c r="F499" s="89"/>
      <c r="G499" s="89"/>
      <c r="H499" s="90">
        <f t="shared" si="10"/>
        <v>0</v>
      </c>
    </row>
    <row r="500" spans="1:8" ht="15">
      <c r="A500" s="97"/>
      <c r="B500" s="96"/>
      <c r="C500" s="89"/>
      <c r="D500" s="89"/>
      <c r="E500" s="89"/>
      <c r="F500" s="89"/>
      <c r="G500" s="89"/>
      <c r="H500" s="90">
        <f t="shared" si="10"/>
        <v>0</v>
      </c>
    </row>
  </sheetData>
  <sheetProtection/>
  <printOptions/>
  <pageMargins left="0.75" right="0.75" top="1" bottom="1"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Hoja15"/>
  <dimension ref="A1:F44"/>
  <sheetViews>
    <sheetView zoomScalePageLayoutView="0" workbookViewId="0" topLeftCell="A1">
      <selection activeCell="J28" sqref="J28"/>
    </sheetView>
  </sheetViews>
  <sheetFormatPr defaultColWidth="9.140625" defaultRowHeight="12.75"/>
  <cols>
    <col min="1" max="2" width="9.140625" style="0" customWidth="1"/>
    <col min="3" max="3" width="24.00390625" style="0" customWidth="1"/>
  </cols>
  <sheetData>
    <row r="1" ht="20.25">
      <c r="A1" s="120" t="s">
        <v>6254</v>
      </c>
    </row>
    <row r="2" ht="15.75">
      <c r="A2" s="119"/>
    </row>
    <row r="3" spans="1:6" ht="15.75">
      <c r="A3" s="119" t="s">
        <v>6559</v>
      </c>
      <c r="D3" s="119" t="s">
        <v>6255</v>
      </c>
      <c r="F3" s="119" t="s">
        <v>6283</v>
      </c>
    </row>
    <row r="4" spans="1:6" ht="15.75">
      <c r="A4" s="119" t="s">
        <v>2820</v>
      </c>
      <c r="C4" s="119" t="s">
        <v>6255</v>
      </c>
      <c r="F4" s="119" t="s">
        <v>6283</v>
      </c>
    </row>
    <row r="5" spans="1:6" ht="15.75">
      <c r="A5" s="119" t="s">
        <v>5099</v>
      </c>
      <c r="F5" s="119" t="s">
        <v>6283</v>
      </c>
    </row>
    <row r="6" spans="1:6" ht="15.75">
      <c r="A6" s="119" t="s">
        <v>5142</v>
      </c>
      <c r="F6" s="119" t="s">
        <v>6283</v>
      </c>
    </row>
    <row r="7" spans="1:6" ht="15.75">
      <c r="A7" s="119" t="s">
        <v>6256</v>
      </c>
      <c r="F7" s="119" t="s">
        <v>6284</v>
      </c>
    </row>
    <row r="8" spans="1:6" ht="15.75">
      <c r="A8" s="119" t="s">
        <v>1324</v>
      </c>
      <c r="F8" s="119" t="s">
        <v>6284</v>
      </c>
    </row>
    <row r="9" spans="1:6" ht="15.75">
      <c r="A9" s="119" t="s">
        <v>1462</v>
      </c>
      <c r="F9" s="119" t="s">
        <v>6284</v>
      </c>
    </row>
    <row r="10" spans="1:6" ht="15.75">
      <c r="A10" s="119" t="s">
        <v>6257</v>
      </c>
      <c r="F10" s="119" t="s">
        <v>6285</v>
      </c>
    </row>
    <row r="11" spans="1:6" ht="15.75">
      <c r="A11" s="119" t="s">
        <v>3881</v>
      </c>
      <c r="F11" s="119" t="s">
        <v>6285</v>
      </c>
    </row>
    <row r="12" spans="1:6" ht="15.75">
      <c r="A12" s="119" t="s">
        <v>6258</v>
      </c>
      <c r="F12" s="119" t="s">
        <v>6286</v>
      </c>
    </row>
    <row r="13" spans="1:6" ht="15.75">
      <c r="A13" s="119" t="s">
        <v>6259</v>
      </c>
      <c r="F13" s="119" t="s">
        <v>6286</v>
      </c>
    </row>
    <row r="14" spans="1:6" ht="15.75">
      <c r="A14" s="119" t="s">
        <v>2388</v>
      </c>
      <c r="F14" s="119" t="s">
        <v>6287</v>
      </c>
    </row>
    <row r="15" spans="1:6" ht="15.75">
      <c r="A15" s="119" t="s">
        <v>4642</v>
      </c>
      <c r="F15" s="119" t="s">
        <v>6287</v>
      </c>
    </row>
    <row r="16" spans="1:6" ht="15.75">
      <c r="A16" s="119" t="s">
        <v>4701</v>
      </c>
      <c r="F16" s="119" t="s">
        <v>6287</v>
      </c>
    </row>
    <row r="17" spans="1:6" ht="15.75">
      <c r="A17" s="119" t="s">
        <v>4772</v>
      </c>
      <c r="F17" s="119" t="s">
        <v>6288</v>
      </c>
    </row>
    <row r="18" spans="1:6" ht="15.75">
      <c r="A18" s="119" t="s">
        <v>5540</v>
      </c>
      <c r="F18" s="119" t="s">
        <v>6288</v>
      </c>
    </row>
    <row r="19" spans="1:6" ht="15.75">
      <c r="A19" s="119" t="s">
        <v>5552</v>
      </c>
      <c r="F19" s="119" t="s">
        <v>6288</v>
      </c>
    </row>
    <row r="20" spans="1:6" ht="15.75">
      <c r="A20" s="119" t="s">
        <v>5255</v>
      </c>
      <c r="F20" s="119" t="s">
        <v>6289</v>
      </c>
    </row>
    <row r="21" spans="1:6" ht="15.75">
      <c r="A21" s="119" t="s">
        <v>5275</v>
      </c>
      <c r="F21" s="119" t="s">
        <v>6289</v>
      </c>
    </row>
    <row r="22" spans="1:6" ht="15.75">
      <c r="A22" s="119" t="s">
        <v>3393</v>
      </c>
      <c r="F22" s="119" t="s">
        <v>6289</v>
      </c>
    </row>
    <row r="23" spans="1:6" ht="15.75">
      <c r="A23" s="119" t="s">
        <v>6260</v>
      </c>
      <c r="F23" s="119" t="s">
        <v>6290</v>
      </c>
    </row>
    <row r="24" spans="1:6" ht="15.75">
      <c r="A24" s="119" t="s">
        <v>6261</v>
      </c>
      <c r="F24" s="119" t="s">
        <v>6290</v>
      </c>
    </row>
    <row r="25" spans="1:6" ht="15.75">
      <c r="A25" s="119" t="s">
        <v>6618</v>
      </c>
      <c r="F25" s="119" t="s">
        <v>6290</v>
      </c>
    </row>
    <row r="26" spans="1:6" ht="15.75">
      <c r="A26" s="119" t="s">
        <v>6624</v>
      </c>
      <c r="F26" s="119" t="s">
        <v>6291</v>
      </c>
    </row>
    <row r="27" spans="1:6" ht="15.75">
      <c r="A27" s="119" t="s">
        <v>4810</v>
      </c>
      <c r="F27" s="119" t="s">
        <v>6291</v>
      </c>
    </row>
    <row r="28" spans="1:6" ht="15.75">
      <c r="A28" s="119" t="s">
        <v>4416</v>
      </c>
      <c r="F28" s="119" t="s">
        <v>6291</v>
      </c>
    </row>
    <row r="29" spans="1:6" ht="15.75">
      <c r="A29" s="119" t="s">
        <v>4488</v>
      </c>
      <c r="F29" s="119" t="s">
        <v>6292</v>
      </c>
    </row>
    <row r="30" spans="1:6" ht="15.75">
      <c r="A30" s="119" t="s">
        <v>6262</v>
      </c>
      <c r="F30" s="119" t="s">
        <v>6292</v>
      </c>
    </row>
    <row r="31" spans="1:6" ht="15.75">
      <c r="A31" s="119" t="s">
        <v>6263</v>
      </c>
      <c r="F31" s="119" t="s">
        <v>6292</v>
      </c>
    </row>
    <row r="32" ht="15.75">
      <c r="A32" s="119"/>
    </row>
    <row r="33" ht="15.75">
      <c r="A33" s="119"/>
    </row>
    <row r="34" ht="20.25">
      <c r="A34" s="120" t="s">
        <v>6264</v>
      </c>
    </row>
    <row r="35" ht="15.75">
      <c r="A35" s="119"/>
    </row>
    <row r="36" spans="1:3" ht="18">
      <c r="A36" s="125" t="s">
        <v>6265</v>
      </c>
      <c r="B36" s="125" t="s">
        <v>1135</v>
      </c>
      <c r="C36" s="125" t="s">
        <v>6276</v>
      </c>
    </row>
    <row r="37" spans="1:3" ht="18">
      <c r="A37" s="125" t="s">
        <v>6266</v>
      </c>
      <c r="C37" s="125" t="s">
        <v>6277</v>
      </c>
    </row>
    <row r="38" spans="1:3" ht="18">
      <c r="A38" s="125" t="s">
        <v>6267</v>
      </c>
      <c r="C38" s="125" t="s">
        <v>6278</v>
      </c>
    </row>
    <row r="39" spans="1:3" ht="18">
      <c r="A39" s="125" t="s">
        <v>6268</v>
      </c>
      <c r="C39" s="125" t="s">
        <v>6279</v>
      </c>
    </row>
    <row r="40" spans="1:3" ht="18">
      <c r="A40" s="125" t="s">
        <v>6269</v>
      </c>
      <c r="C40" s="125" t="s">
        <v>6281</v>
      </c>
    </row>
    <row r="41" spans="1:3" ht="18">
      <c r="A41" s="125" t="s">
        <v>6270</v>
      </c>
      <c r="C41" s="125" t="s">
        <v>6280</v>
      </c>
    </row>
    <row r="42" spans="1:3" ht="18">
      <c r="A42" s="125" t="s">
        <v>6271</v>
      </c>
      <c r="C42" s="125" t="s">
        <v>6282</v>
      </c>
    </row>
    <row r="43" spans="1:3" ht="18">
      <c r="A43" s="125" t="s">
        <v>6272</v>
      </c>
      <c r="C43" s="125" t="s">
        <v>6273</v>
      </c>
    </row>
    <row r="44" spans="1:3" ht="18">
      <c r="A44" s="125" t="s">
        <v>6274</v>
      </c>
      <c r="C44" s="125" t="s">
        <v>6275</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16"/>
  <dimension ref="A1:C983"/>
  <sheetViews>
    <sheetView zoomScalePageLayoutView="0" workbookViewId="0" topLeftCell="A1">
      <selection activeCell="A102" sqref="A102"/>
    </sheetView>
  </sheetViews>
  <sheetFormatPr defaultColWidth="9.140625" defaultRowHeight="12.75"/>
  <cols>
    <col min="1" max="1" width="70.7109375" style="0" customWidth="1"/>
    <col min="2" max="2" width="9.140625" style="105" customWidth="1"/>
  </cols>
  <sheetData>
    <row r="1" ht="20.25">
      <c r="A1" s="120" t="s">
        <v>763</v>
      </c>
    </row>
    <row r="2" ht="15.75">
      <c r="A2" s="119"/>
    </row>
    <row r="3" ht="15.75">
      <c r="A3" s="119" t="s">
        <v>764</v>
      </c>
    </row>
    <row r="4" ht="15.75">
      <c r="A4" s="119"/>
    </row>
    <row r="5" ht="15.75">
      <c r="A5" s="119" t="s">
        <v>765</v>
      </c>
    </row>
    <row r="6" spans="1:2" ht="15.75">
      <c r="A6" s="119" t="s">
        <v>766</v>
      </c>
      <c r="B6" s="126">
        <v>0</v>
      </c>
    </row>
    <row r="7" spans="1:2" ht="15.75">
      <c r="A7" s="119" t="s">
        <v>767</v>
      </c>
      <c r="B7" s="126" t="s">
        <v>772</v>
      </c>
    </row>
    <row r="8" spans="1:2" ht="15.75">
      <c r="A8" s="119" t="s">
        <v>768</v>
      </c>
      <c r="B8" s="126" t="s">
        <v>772</v>
      </c>
    </row>
    <row r="9" ht="15.75">
      <c r="A9" s="119"/>
    </row>
    <row r="10" ht="15.75">
      <c r="A10" s="119" t="s">
        <v>769</v>
      </c>
    </row>
    <row r="11" spans="1:2" ht="15.75">
      <c r="A11" s="119" t="s">
        <v>770</v>
      </c>
      <c r="B11" s="126" t="s">
        <v>772</v>
      </c>
    </row>
    <row r="12" spans="1:2" ht="15.75">
      <c r="A12" s="119" t="s">
        <v>771</v>
      </c>
      <c r="B12" s="126" t="s">
        <v>772</v>
      </c>
    </row>
    <row r="13" ht="15.75">
      <c r="A13" s="119"/>
    </row>
    <row r="14" ht="15.75">
      <c r="A14" s="119" t="s">
        <v>773</v>
      </c>
    </row>
    <row r="15" spans="1:2" ht="15.75">
      <c r="A15" s="119" t="s">
        <v>774</v>
      </c>
      <c r="B15" s="126">
        <v>1</v>
      </c>
    </row>
    <row r="16" spans="1:2" ht="15.75">
      <c r="A16" s="119" t="s">
        <v>775</v>
      </c>
      <c r="B16" s="126" t="s">
        <v>772</v>
      </c>
    </row>
    <row r="17" spans="1:2" ht="15.75">
      <c r="A17" s="119" t="s">
        <v>776</v>
      </c>
      <c r="B17" s="126" t="s">
        <v>772</v>
      </c>
    </row>
    <row r="18" spans="1:2" ht="15.75">
      <c r="A18" s="119" t="s">
        <v>777</v>
      </c>
      <c r="B18" s="126" t="s">
        <v>772</v>
      </c>
    </row>
    <row r="19" spans="1:2" ht="15.75">
      <c r="A19" s="119" t="s">
        <v>778</v>
      </c>
      <c r="B19" s="126">
        <v>1</v>
      </c>
    </row>
    <row r="20" ht="15.75">
      <c r="A20" s="119"/>
    </row>
    <row r="21" ht="15.75">
      <c r="A21" s="119" t="s">
        <v>779</v>
      </c>
    </row>
    <row r="22" spans="1:2" ht="15.75">
      <c r="A22" s="119" t="s">
        <v>780</v>
      </c>
      <c r="B22" s="126" t="s">
        <v>772</v>
      </c>
    </row>
    <row r="23" spans="1:2" ht="15.75">
      <c r="A23" s="119" t="s">
        <v>781</v>
      </c>
      <c r="B23" s="126" t="s">
        <v>772</v>
      </c>
    </row>
    <row r="24" spans="1:2" ht="15.75">
      <c r="A24" s="119" t="s">
        <v>782</v>
      </c>
      <c r="B24" s="126" t="s">
        <v>772</v>
      </c>
    </row>
    <row r="25" spans="1:2" ht="15.75">
      <c r="A25" s="119" t="s">
        <v>783</v>
      </c>
      <c r="B25" s="126" t="s">
        <v>772</v>
      </c>
    </row>
    <row r="26" spans="1:2" ht="15.75">
      <c r="A26" s="119" t="s">
        <v>784</v>
      </c>
      <c r="B26" s="126" t="s">
        <v>772</v>
      </c>
    </row>
    <row r="27" spans="1:2" ht="15.75">
      <c r="A27" s="119" t="s">
        <v>785</v>
      </c>
      <c r="B27" s="126">
        <v>1</v>
      </c>
    </row>
    <row r="28" ht="15.75">
      <c r="A28" s="119"/>
    </row>
    <row r="29" ht="15.75">
      <c r="A29" s="119" t="s">
        <v>786</v>
      </c>
    </row>
    <row r="30" ht="15.75">
      <c r="A30" s="119"/>
    </row>
    <row r="31" ht="15.75">
      <c r="A31" s="119" t="s">
        <v>787</v>
      </c>
    </row>
    <row r="32" spans="1:2" ht="15.75">
      <c r="A32" s="119" t="s">
        <v>788</v>
      </c>
      <c r="B32" s="126">
        <v>1</v>
      </c>
    </row>
    <row r="33" ht="15.75">
      <c r="A33" s="119"/>
    </row>
    <row r="34" ht="15.75">
      <c r="A34" s="119" t="s">
        <v>789</v>
      </c>
    </row>
    <row r="35" spans="1:2" ht="15.75">
      <c r="A35" s="119" t="s">
        <v>790</v>
      </c>
      <c r="B35" s="126">
        <v>1</v>
      </c>
    </row>
    <row r="36" spans="1:2" ht="15.75">
      <c r="A36" s="119" t="s">
        <v>791</v>
      </c>
      <c r="B36" s="126">
        <v>1</v>
      </c>
    </row>
    <row r="37" spans="1:2" ht="15.75">
      <c r="A37" s="119" t="s">
        <v>792</v>
      </c>
      <c r="B37" s="126">
        <v>2</v>
      </c>
    </row>
    <row r="38" spans="1:2" ht="15.75">
      <c r="A38" s="119" t="s">
        <v>793</v>
      </c>
      <c r="B38" s="126" t="s">
        <v>6716</v>
      </c>
    </row>
    <row r="39" spans="1:2" ht="15.75">
      <c r="A39" s="119" t="s">
        <v>794</v>
      </c>
      <c r="B39" s="126" t="s">
        <v>6716</v>
      </c>
    </row>
    <row r="40" ht="15.75">
      <c r="A40" s="119"/>
    </row>
    <row r="41" ht="15.75">
      <c r="A41" s="119" t="s">
        <v>795</v>
      </c>
    </row>
    <row r="42" spans="1:2" ht="15.75">
      <c r="A42" s="119" t="s">
        <v>796</v>
      </c>
      <c r="B42" s="126" t="s">
        <v>772</v>
      </c>
    </row>
    <row r="43" ht="15.75">
      <c r="A43" s="119"/>
    </row>
    <row r="44" ht="15.75">
      <c r="A44" s="119" t="s">
        <v>797</v>
      </c>
    </row>
    <row r="45" spans="1:2" ht="15.75">
      <c r="A45" s="119" t="s">
        <v>798</v>
      </c>
      <c r="B45" s="126" t="s">
        <v>6716</v>
      </c>
    </row>
    <row r="46" spans="1:2" ht="15.75">
      <c r="A46" s="119" t="s">
        <v>799</v>
      </c>
      <c r="B46" s="126" t="s">
        <v>6716</v>
      </c>
    </row>
    <row r="47" ht="15.75">
      <c r="A47" s="119"/>
    </row>
    <row r="48" ht="15.75">
      <c r="A48" s="119" t="s">
        <v>800</v>
      </c>
    </row>
    <row r="49" spans="1:2" ht="15.75">
      <c r="A49" s="119" t="s">
        <v>801</v>
      </c>
      <c r="B49" s="126">
        <v>2</v>
      </c>
    </row>
    <row r="50" spans="1:2" ht="15.75">
      <c r="A50" s="119" t="s">
        <v>802</v>
      </c>
      <c r="B50" s="126">
        <v>2</v>
      </c>
    </row>
    <row r="51" spans="1:2" ht="15.75">
      <c r="A51" s="119" t="s">
        <v>803</v>
      </c>
      <c r="B51" s="126">
        <v>2</v>
      </c>
    </row>
    <row r="52" spans="1:2" ht="15.75">
      <c r="A52" s="119" t="s">
        <v>804</v>
      </c>
      <c r="B52" s="126">
        <v>2</v>
      </c>
    </row>
    <row r="53" spans="1:2" ht="15.75">
      <c r="A53" s="119"/>
      <c r="B53" s="126"/>
    </row>
    <row r="54" ht="15.75">
      <c r="A54" s="119" t="s">
        <v>805</v>
      </c>
    </row>
    <row r="55" ht="15.75">
      <c r="A55" s="119" t="s">
        <v>806</v>
      </c>
    </row>
    <row r="56" ht="15.75">
      <c r="A56" s="119"/>
    </row>
    <row r="57" ht="15.75">
      <c r="A57" s="119" t="s">
        <v>807</v>
      </c>
    </row>
    <row r="58" spans="1:2" ht="15.75">
      <c r="A58" s="119" t="s">
        <v>808</v>
      </c>
      <c r="B58" s="126">
        <v>2</v>
      </c>
    </row>
    <row r="59" spans="1:2" ht="15.75">
      <c r="A59" s="119" t="s">
        <v>809</v>
      </c>
      <c r="B59" s="126">
        <v>3</v>
      </c>
    </row>
    <row r="60" ht="15.75">
      <c r="A60" s="119"/>
    </row>
    <row r="61" ht="15.75">
      <c r="A61" s="119" t="s">
        <v>810</v>
      </c>
    </row>
    <row r="62" spans="1:2" ht="15.75">
      <c r="A62" s="119" t="s">
        <v>811</v>
      </c>
      <c r="B62" s="126" t="s">
        <v>5098</v>
      </c>
    </row>
    <row r="63" spans="1:2" ht="15.75">
      <c r="A63" s="119" t="s">
        <v>812</v>
      </c>
      <c r="B63" s="126">
        <v>2</v>
      </c>
    </row>
    <row r="64" spans="1:2" ht="15.75">
      <c r="A64" s="119" t="s">
        <v>3000</v>
      </c>
      <c r="B64" s="126" t="s">
        <v>5098</v>
      </c>
    </row>
    <row r="65" spans="1:2" ht="15.75">
      <c r="A65" s="119" t="s">
        <v>3001</v>
      </c>
      <c r="B65" s="126" t="s">
        <v>5098</v>
      </c>
    </row>
    <row r="66" spans="1:2" ht="15.75">
      <c r="A66" s="119" t="s">
        <v>3002</v>
      </c>
      <c r="B66" s="126">
        <v>3</v>
      </c>
    </row>
    <row r="67" ht="15.75">
      <c r="A67" s="119"/>
    </row>
    <row r="68" ht="15.75">
      <c r="A68" s="119" t="s">
        <v>3003</v>
      </c>
    </row>
    <row r="69" spans="1:2" ht="15.75">
      <c r="A69" s="119" t="s">
        <v>3004</v>
      </c>
      <c r="B69" s="126" t="s">
        <v>6716</v>
      </c>
    </row>
    <row r="70" spans="1:2" ht="15.75">
      <c r="A70" s="119" t="s">
        <v>3005</v>
      </c>
      <c r="B70" s="126" t="s">
        <v>6716</v>
      </c>
    </row>
    <row r="71" spans="1:2" ht="15.75">
      <c r="A71" s="119" t="s">
        <v>3006</v>
      </c>
      <c r="B71" s="126">
        <v>2</v>
      </c>
    </row>
    <row r="72" ht="15.75">
      <c r="A72" s="119"/>
    </row>
    <row r="73" ht="15.75">
      <c r="A73" s="119" t="s">
        <v>3007</v>
      </c>
    </row>
    <row r="74" spans="1:2" ht="15.75">
      <c r="A74" s="119" t="s">
        <v>4783</v>
      </c>
      <c r="B74" s="126" t="s">
        <v>6716</v>
      </c>
    </row>
    <row r="75" spans="1:2" ht="15.75">
      <c r="A75" s="119" t="s">
        <v>4784</v>
      </c>
      <c r="B75" s="126" t="s">
        <v>6716</v>
      </c>
    </row>
    <row r="76" spans="1:2" ht="15.75">
      <c r="A76" s="119" t="s">
        <v>4785</v>
      </c>
      <c r="B76" s="126">
        <v>2</v>
      </c>
    </row>
    <row r="77" spans="1:2" ht="15.75">
      <c r="A77" s="119" t="s">
        <v>4786</v>
      </c>
      <c r="B77" s="126" t="s">
        <v>6716</v>
      </c>
    </row>
    <row r="78" ht="15.75">
      <c r="A78" s="119"/>
    </row>
    <row r="79" ht="15.75">
      <c r="A79" s="119" t="s">
        <v>4787</v>
      </c>
    </row>
    <row r="80" spans="1:2" ht="15.75">
      <c r="A80" s="119" t="s">
        <v>4788</v>
      </c>
      <c r="B80" s="126">
        <v>2</v>
      </c>
    </row>
    <row r="81" spans="1:2" ht="15.75">
      <c r="A81" s="119" t="s">
        <v>4789</v>
      </c>
      <c r="B81" s="126">
        <v>2</v>
      </c>
    </row>
    <row r="82" spans="1:2" ht="15.75">
      <c r="A82" s="119" t="s">
        <v>4790</v>
      </c>
      <c r="B82" s="126" t="s">
        <v>6716</v>
      </c>
    </row>
    <row r="83" spans="1:2" ht="15.75">
      <c r="A83" s="119" t="s">
        <v>4791</v>
      </c>
      <c r="B83" s="126">
        <v>2</v>
      </c>
    </row>
    <row r="84" spans="1:2" ht="15.75">
      <c r="A84" s="119" t="s">
        <v>4792</v>
      </c>
      <c r="B84" s="126">
        <v>2</v>
      </c>
    </row>
    <row r="85" spans="1:2" ht="15.75">
      <c r="A85" s="119" t="s">
        <v>4793</v>
      </c>
      <c r="B85" s="126" t="s">
        <v>6716</v>
      </c>
    </row>
    <row r="86" spans="1:2" ht="15.75">
      <c r="A86" s="119" t="s">
        <v>4794</v>
      </c>
      <c r="B86" s="126" t="s">
        <v>6716</v>
      </c>
    </row>
    <row r="87" spans="1:2" ht="15.75">
      <c r="A87" s="119" t="s">
        <v>4795</v>
      </c>
      <c r="B87" s="126">
        <v>2</v>
      </c>
    </row>
    <row r="88" spans="1:2" ht="15.75">
      <c r="A88" s="119" t="s">
        <v>4796</v>
      </c>
      <c r="B88" s="126">
        <v>1.5</v>
      </c>
    </row>
    <row r="89" spans="1:2" ht="15.75">
      <c r="A89" s="119" t="s">
        <v>4797</v>
      </c>
      <c r="B89" s="126" t="s">
        <v>6716</v>
      </c>
    </row>
    <row r="90" spans="1:2" ht="15.75">
      <c r="A90" s="119" t="s">
        <v>4798</v>
      </c>
      <c r="B90" s="126">
        <v>2</v>
      </c>
    </row>
    <row r="91" spans="1:2" ht="15.75">
      <c r="A91" s="119" t="s">
        <v>4799</v>
      </c>
      <c r="B91" s="126">
        <v>2</v>
      </c>
    </row>
    <row r="92" spans="1:2" ht="15.75">
      <c r="A92" s="119" t="s">
        <v>4800</v>
      </c>
      <c r="B92" s="126">
        <v>2</v>
      </c>
    </row>
    <row r="93" spans="1:2" ht="15.75">
      <c r="A93" s="119" t="s">
        <v>4801</v>
      </c>
      <c r="B93" s="126">
        <v>2</v>
      </c>
    </row>
    <row r="94" spans="1:2" ht="15.75">
      <c r="A94" s="119" t="s">
        <v>2797</v>
      </c>
      <c r="B94" s="126">
        <v>2</v>
      </c>
    </row>
    <row r="95" spans="1:2" ht="15.75">
      <c r="A95" s="119" t="s">
        <v>2798</v>
      </c>
      <c r="B95" s="126">
        <v>2</v>
      </c>
    </row>
    <row r="96" spans="1:2" ht="15.75">
      <c r="A96" s="119" t="s">
        <v>2799</v>
      </c>
      <c r="B96" s="126">
        <v>2</v>
      </c>
    </row>
    <row r="97" spans="1:2" ht="15.75">
      <c r="A97" s="119" t="s">
        <v>2800</v>
      </c>
      <c r="B97" s="126">
        <v>2</v>
      </c>
    </row>
    <row r="98" spans="1:2" ht="15.75">
      <c r="A98" s="119" t="s">
        <v>2801</v>
      </c>
      <c r="B98" s="126">
        <v>2</v>
      </c>
    </row>
    <row r="99" spans="1:2" ht="15.75">
      <c r="A99" s="119" t="s">
        <v>2802</v>
      </c>
      <c r="B99" s="126">
        <v>2</v>
      </c>
    </row>
    <row r="100" ht="15.75">
      <c r="A100" s="119"/>
    </row>
    <row r="101" ht="15.75">
      <c r="A101" s="119" t="s">
        <v>2803</v>
      </c>
    </row>
    <row r="102" spans="1:2" ht="15.75">
      <c r="A102" s="119" t="s">
        <v>2804</v>
      </c>
      <c r="B102" s="126">
        <v>2</v>
      </c>
    </row>
    <row r="103" spans="1:2" ht="15.75">
      <c r="A103" s="119" t="s">
        <v>2805</v>
      </c>
      <c r="B103" s="126">
        <v>2</v>
      </c>
    </row>
    <row r="104" spans="1:2" ht="15.75">
      <c r="A104" s="119" t="s">
        <v>2806</v>
      </c>
      <c r="B104" s="126">
        <v>2</v>
      </c>
    </row>
    <row r="105" spans="1:2" ht="15.75">
      <c r="A105" s="119" t="s">
        <v>2807</v>
      </c>
      <c r="B105" s="126">
        <v>2</v>
      </c>
    </row>
    <row r="106" spans="1:2" ht="15.75">
      <c r="A106" s="119" t="s">
        <v>2808</v>
      </c>
      <c r="B106" s="126">
        <v>2</v>
      </c>
    </row>
    <row r="107" ht="15.75">
      <c r="A107" s="119"/>
    </row>
    <row r="108" ht="15.75">
      <c r="A108" s="119" t="s">
        <v>2809</v>
      </c>
    </row>
    <row r="109" ht="15.75">
      <c r="A109" s="119"/>
    </row>
    <row r="110" ht="15.75">
      <c r="A110" s="119" t="s">
        <v>2810</v>
      </c>
    </row>
    <row r="111" spans="1:2" ht="15.75">
      <c r="A111" s="119" t="s">
        <v>2811</v>
      </c>
      <c r="B111" s="126" t="s">
        <v>5098</v>
      </c>
    </row>
    <row r="112" spans="1:2" ht="15.75">
      <c r="A112" s="119" t="s">
        <v>2812</v>
      </c>
      <c r="B112" s="126" t="s">
        <v>5098</v>
      </c>
    </row>
    <row r="113" spans="1:2" ht="15.75">
      <c r="A113" s="119" t="s">
        <v>2813</v>
      </c>
      <c r="B113" s="126" t="s">
        <v>5098</v>
      </c>
    </row>
    <row r="114" spans="1:2" ht="15.75">
      <c r="A114" s="119" t="s">
        <v>2814</v>
      </c>
      <c r="B114" s="126" t="s">
        <v>5098</v>
      </c>
    </row>
    <row r="115" ht="15.75">
      <c r="A115" s="119"/>
    </row>
    <row r="116" ht="15.75">
      <c r="A116" s="119" t="s">
        <v>2815</v>
      </c>
    </row>
    <row r="117" spans="1:2" ht="15.75">
      <c r="A117" s="119" t="s">
        <v>2816</v>
      </c>
      <c r="B117" s="126">
        <v>3</v>
      </c>
    </row>
    <row r="118" spans="1:2" ht="15.75">
      <c r="A118" s="119" t="s">
        <v>2817</v>
      </c>
      <c r="B118" s="126">
        <v>3</v>
      </c>
    </row>
    <row r="119" spans="1:2" ht="15.75">
      <c r="A119" s="119" t="s">
        <v>2818</v>
      </c>
      <c r="B119" s="126">
        <v>3</v>
      </c>
    </row>
    <row r="120" spans="1:2" ht="15.75">
      <c r="A120" s="119" t="s">
        <v>2819</v>
      </c>
      <c r="B120" s="126">
        <v>3</v>
      </c>
    </row>
    <row r="121" ht="15.75">
      <c r="A121" s="119"/>
    </row>
    <row r="122" ht="15.75">
      <c r="A122" s="119"/>
    </row>
    <row r="123" ht="15.75">
      <c r="A123" s="119"/>
    </row>
    <row r="124" ht="15.75">
      <c r="A124" s="119"/>
    </row>
    <row r="126" ht="20.25">
      <c r="A126" s="120" t="s">
        <v>2820</v>
      </c>
    </row>
    <row r="127" ht="15.75">
      <c r="A127" s="119"/>
    </row>
    <row r="128" ht="15.75">
      <c r="A128" s="119" t="s">
        <v>2821</v>
      </c>
    </row>
    <row r="129" ht="15.75">
      <c r="A129" s="119"/>
    </row>
    <row r="130" ht="15.75">
      <c r="A130" s="119" t="s">
        <v>2822</v>
      </c>
    </row>
    <row r="131" spans="1:2" ht="15.75">
      <c r="A131" s="119" t="s">
        <v>2823</v>
      </c>
      <c r="B131" s="126">
        <v>0</v>
      </c>
    </row>
    <row r="132" ht="15.75">
      <c r="A132" s="119"/>
    </row>
    <row r="133" ht="15.75">
      <c r="A133" s="119" t="s">
        <v>2824</v>
      </c>
    </row>
    <row r="134" spans="1:2" ht="15.75">
      <c r="A134" s="119" t="s">
        <v>2583</v>
      </c>
      <c r="B134" s="126">
        <v>0</v>
      </c>
    </row>
    <row r="135" ht="15.75">
      <c r="A135" s="119"/>
    </row>
    <row r="136" ht="15.75">
      <c r="A136" s="119" t="s">
        <v>2825</v>
      </c>
    </row>
    <row r="137" ht="15.75">
      <c r="A137" s="119"/>
    </row>
    <row r="138" ht="15.75">
      <c r="A138" s="119" t="s">
        <v>2826</v>
      </c>
    </row>
    <row r="139" spans="1:2" ht="15.75">
      <c r="A139" s="119" t="s">
        <v>2827</v>
      </c>
      <c r="B139" s="126">
        <v>1</v>
      </c>
    </row>
    <row r="140" ht="15.75">
      <c r="A140" s="119"/>
    </row>
    <row r="141" ht="15.75">
      <c r="A141" s="119" t="s">
        <v>810</v>
      </c>
    </row>
    <row r="142" spans="1:2" ht="15.75">
      <c r="A142" s="119" t="s">
        <v>2828</v>
      </c>
      <c r="B142" s="126">
        <v>1</v>
      </c>
    </row>
    <row r="143" ht="15.75">
      <c r="A143" s="119"/>
    </row>
    <row r="144" ht="15.75">
      <c r="A144" s="119" t="s">
        <v>2829</v>
      </c>
    </row>
    <row r="145" spans="1:2" ht="15.75">
      <c r="A145" s="119" t="s">
        <v>2830</v>
      </c>
      <c r="B145" s="126">
        <v>1</v>
      </c>
    </row>
    <row r="146" ht="15.75">
      <c r="A146" s="119"/>
    </row>
    <row r="147" ht="15.75">
      <c r="A147" s="119" t="s">
        <v>2831</v>
      </c>
    </row>
    <row r="148" spans="1:2" ht="15.75">
      <c r="A148" s="119" t="s">
        <v>2832</v>
      </c>
      <c r="B148" s="126">
        <v>1</v>
      </c>
    </row>
    <row r="149" ht="15.75">
      <c r="A149" s="119"/>
    </row>
    <row r="150" ht="15.75">
      <c r="A150" s="119" t="s">
        <v>2833</v>
      </c>
    </row>
    <row r="151" ht="15.75">
      <c r="A151" s="119"/>
    </row>
    <row r="152" ht="15.75">
      <c r="A152" s="119" t="s">
        <v>810</v>
      </c>
    </row>
    <row r="153" spans="1:3" ht="15.75">
      <c r="A153" s="119" t="s">
        <v>2834</v>
      </c>
      <c r="B153" s="126">
        <v>1</v>
      </c>
      <c r="C153" s="119"/>
    </row>
    <row r="154" spans="1:2" ht="15.75">
      <c r="A154" s="119" t="s">
        <v>2835</v>
      </c>
      <c r="B154" s="126">
        <v>1</v>
      </c>
    </row>
    <row r="155" spans="1:2" ht="15.75">
      <c r="A155" s="119" t="s">
        <v>2836</v>
      </c>
      <c r="B155" s="126">
        <v>1</v>
      </c>
    </row>
    <row r="156" spans="1:2" ht="15.75">
      <c r="A156" s="119" t="s">
        <v>2837</v>
      </c>
      <c r="B156" s="126">
        <v>1</v>
      </c>
    </row>
    <row r="157" spans="1:2" ht="15.75">
      <c r="A157" s="119" t="s">
        <v>2838</v>
      </c>
      <c r="B157" s="126">
        <v>1</v>
      </c>
    </row>
    <row r="158" ht="15.75">
      <c r="A158" s="119"/>
    </row>
    <row r="159" ht="15.75">
      <c r="A159" s="119" t="s">
        <v>2839</v>
      </c>
    </row>
    <row r="160" spans="1:2" ht="15.75">
      <c r="A160" s="119" t="s">
        <v>2840</v>
      </c>
      <c r="B160" s="126">
        <v>1</v>
      </c>
    </row>
    <row r="161" spans="1:2" ht="15.75">
      <c r="A161" s="119" t="s">
        <v>2841</v>
      </c>
      <c r="B161" s="126">
        <v>1</v>
      </c>
    </row>
    <row r="162" ht="15.75">
      <c r="A162" s="119"/>
    </row>
    <row r="163" ht="15.75">
      <c r="A163" s="119" t="s">
        <v>2842</v>
      </c>
    </row>
    <row r="164" spans="1:2" ht="15.75">
      <c r="A164" s="119" t="s">
        <v>2840</v>
      </c>
      <c r="B164" s="126">
        <v>1</v>
      </c>
    </row>
    <row r="165" spans="1:3" ht="15.75">
      <c r="A165" s="119" t="s">
        <v>2843</v>
      </c>
      <c r="B165" s="126">
        <v>1</v>
      </c>
      <c r="C165" s="119"/>
    </row>
    <row r="166" spans="1:2" ht="15.75">
      <c r="A166" s="119" t="s">
        <v>2844</v>
      </c>
      <c r="B166" s="126">
        <v>1</v>
      </c>
    </row>
    <row r="167" ht="15.75">
      <c r="A167" s="119"/>
    </row>
    <row r="168" ht="15.75">
      <c r="A168" s="119" t="s">
        <v>2845</v>
      </c>
    </row>
    <row r="169" spans="1:2" ht="15.75">
      <c r="A169" s="119" t="s">
        <v>2834</v>
      </c>
      <c r="B169" s="126">
        <v>1</v>
      </c>
    </row>
    <row r="170" spans="1:2" ht="15.75">
      <c r="A170" s="119" t="s">
        <v>2846</v>
      </c>
      <c r="B170" s="126">
        <v>1</v>
      </c>
    </row>
    <row r="171" ht="15.75">
      <c r="A171" s="119"/>
    </row>
    <row r="173" ht="15.75">
      <c r="A173" s="119" t="s">
        <v>2847</v>
      </c>
    </row>
    <row r="174" spans="1:2" ht="15.75">
      <c r="A174" s="119" t="s">
        <v>2840</v>
      </c>
      <c r="B174" s="126">
        <v>1</v>
      </c>
    </row>
    <row r="175" spans="1:2" ht="15.75">
      <c r="A175" s="119" t="s">
        <v>2844</v>
      </c>
      <c r="B175" s="126">
        <v>1</v>
      </c>
    </row>
    <row r="176" ht="15.75">
      <c r="A176" s="119"/>
    </row>
    <row r="177" ht="15.75">
      <c r="A177" s="119" t="s">
        <v>2848</v>
      </c>
    </row>
    <row r="178" ht="15.75">
      <c r="A178" s="119"/>
    </row>
    <row r="179" ht="15.75">
      <c r="A179" s="119" t="s">
        <v>2849</v>
      </c>
    </row>
    <row r="180" spans="1:2" ht="15.75">
      <c r="A180" s="119" t="s">
        <v>2850</v>
      </c>
      <c r="B180" s="126">
        <v>0</v>
      </c>
    </row>
    <row r="181" spans="1:2" ht="15.75">
      <c r="A181" s="119" t="s">
        <v>2851</v>
      </c>
      <c r="B181" s="126">
        <v>0</v>
      </c>
    </row>
    <row r="182" spans="1:2" ht="15.75">
      <c r="A182" s="119" t="s">
        <v>2852</v>
      </c>
      <c r="B182" s="126">
        <v>1</v>
      </c>
    </row>
    <row r="183" spans="1:3" ht="15.75">
      <c r="A183" s="119" t="s">
        <v>2853</v>
      </c>
      <c r="B183" s="126">
        <v>1</v>
      </c>
      <c r="C183" s="119"/>
    </row>
    <row r="184" spans="1:2" ht="15.75">
      <c r="A184" s="119" t="s">
        <v>2854</v>
      </c>
      <c r="B184" s="126">
        <v>1</v>
      </c>
    </row>
    <row r="185" ht="15.75">
      <c r="A185" s="119"/>
    </row>
    <row r="186" ht="15.75">
      <c r="A186" s="119" t="s">
        <v>2855</v>
      </c>
    </row>
    <row r="187" spans="1:2" ht="15.75">
      <c r="A187" s="119" t="s">
        <v>2856</v>
      </c>
      <c r="B187" s="126">
        <v>0</v>
      </c>
    </row>
    <row r="188" spans="1:2" ht="15.75">
      <c r="A188" s="119" t="s">
        <v>2857</v>
      </c>
      <c r="B188" s="126">
        <v>0</v>
      </c>
    </row>
    <row r="189" spans="1:2" ht="15.75">
      <c r="A189" s="119" t="s">
        <v>2858</v>
      </c>
      <c r="B189" s="126">
        <v>1</v>
      </c>
    </row>
    <row r="190" spans="1:2" ht="15.75">
      <c r="A190" s="119" t="s">
        <v>2859</v>
      </c>
      <c r="B190" s="126">
        <v>0</v>
      </c>
    </row>
    <row r="191" spans="1:2" ht="15.75">
      <c r="A191" s="119" t="s">
        <v>2860</v>
      </c>
      <c r="B191" s="126">
        <v>1</v>
      </c>
    </row>
    <row r="192" ht="15.75">
      <c r="A192" s="119"/>
    </row>
    <row r="193" ht="15.75">
      <c r="A193" s="119" t="s">
        <v>2861</v>
      </c>
    </row>
    <row r="194" spans="1:2" ht="15.75">
      <c r="A194" s="119" t="s">
        <v>2862</v>
      </c>
      <c r="B194" s="126">
        <v>0</v>
      </c>
    </row>
    <row r="195" spans="1:2" ht="15.75">
      <c r="A195" s="119" t="s">
        <v>2863</v>
      </c>
      <c r="B195" s="126">
        <v>1</v>
      </c>
    </row>
    <row r="196" ht="15.75">
      <c r="A196" s="119"/>
    </row>
    <row r="197" ht="15.75">
      <c r="A197" s="119" t="s">
        <v>2864</v>
      </c>
    </row>
    <row r="198" ht="15.75">
      <c r="A198" s="119"/>
    </row>
    <row r="199" ht="15.75">
      <c r="A199" s="119" t="s">
        <v>2865</v>
      </c>
    </row>
    <row r="200" spans="1:2" ht="15.75">
      <c r="A200" s="119" t="s">
        <v>2866</v>
      </c>
      <c r="B200" s="126">
        <v>0</v>
      </c>
    </row>
    <row r="201" spans="1:2" ht="15.75">
      <c r="A201" s="119" t="s">
        <v>2867</v>
      </c>
      <c r="B201" s="126">
        <v>0</v>
      </c>
    </row>
    <row r="202" spans="1:2" ht="15.75">
      <c r="A202" s="119" t="s">
        <v>2868</v>
      </c>
      <c r="B202" s="126">
        <v>0</v>
      </c>
    </row>
    <row r="203" spans="1:2" ht="15.75">
      <c r="A203" s="119" t="s">
        <v>2869</v>
      </c>
      <c r="B203" s="126">
        <v>0</v>
      </c>
    </row>
    <row r="204" ht="15.75">
      <c r="A204" s="119"/>
    </row>
    <row r="205" ht="15.75">
      <c r="A205" s="119" t="s">
        <v>2870</v>
      </c>
    </row>
    <row r="206" spans="1:2" ht="15.75">
      <c r="A206" s="119" t="s">
        <v>2871</v>
      </c>
      <c r="B206" s="126">
        <v>0</v>
      </c>
    </row>
    <row r="207" spans="1:2" ht="15.75">
      <c r="A207" s="119" t="s">
        <v>2872</v>
      </c>
      <c r="B207" s="126">
        <v>0</v>
      </c>
    </row>
    <row r="208" ht="15.75">
      <c r="A208" s="119"/>
    </row>
    <row r="209" ht="15.75">
      <c r="A209" s="119" t="s">
        <v>2873</v>
      </c>
    </row>
    <row r="210" spans="1:2" ht="15.75">
      <c r="A210" s="119" t="s">
        <v>2874</v>
      </c>
      <c r="B210" s="126">
        <v>0</v>
      </c>
    </row>
    <row r="211" spans="1:2" ht="15.75">
      <c r="A211" s="119" t="s">
        <v>2875</v>
      </c>
      <c r="B211" s="126" t="s">
        <v>772</v>
      </c>
    </row>
    <row r="212" spans="1:2" ht="15.75">
      <c r="A212" s="119" t="s">
        <v>2876</v>
      </c>
      <c r="B212" s="126">
        <v>0</v>
      </c>
    </row>
    <row r="213" spans="1:2" ht="15.75">
      <c r="A213" s="119" t="s">
        <v>2877</v>
      </c>
      <c r="B213" s="126" t="s">
        <v>772</v>
      </c>
    </row>
    <row r="214" spans="1:2" ht="15.75">
      <c r="A214" s="119" t="s">
        <v>2878</v>
      </c>
      <c r="B214" s="126">
        <v>0</v>
      </c>
    </row>
    <row r="215" spans="1:2" ht="15.75">
      <c r="A215" s="119" t="s">
        <v>2879</v>
      </c>
      <c r="B215" s="126" t="s">
        <v>772</v>
      </c>
    </row>
    <row r="216" spans="1:2" ht="15.75">
      <c r="A216" s="119" t="s">
        <v>2880</v>
      </c>
      <c r="B216" s="126">
        <v>0</v>
      </c>
    </row>
    <row r="217" spans="1:2" ht="15.75">
      <c r="A217" s="119" t="s">
        <v>2881</v>
      </c>
      <c r="B217" s="126">
        <v>0</v>
      </c>
    </row>
    <row r="218" spans="1:2" ht="15.75">
      <c r="A218" s="119" t="s">
        <v>2882</v>
      </c>
      <c r="B218" s="126">
        <v>0</v>
      </c>
    </row>
    <row r="219" spans="1:2" ht="15.75">
      <c r="A219" s="119" t="s">
        <v>2883</v>
      </c>
      <c r="B219" s="126">
        <v>0</v>
      </c>
    </row>
    <row r="220" spans="1:2" ht="15.75">
      <c r="A220" s="119" t="s">
        <v>2884</v>
      </c>
      <c r="B220" s="126">
        <v>0</v>
      </c>
    </row>
    <row r="221" spans="1:2" ht="15.75">
      <c r="A221" s="119" t="s">
        <v>2885</v>
      </c>
      <c r="B221" s="126">
        <v>0</v>
      </c>
    </row>
    <row r="222" spans="1:2" ht="15.75">
      <c r="A222" s="119" t="s">
        <v>2886</v>
      </c>
      <c r="B222" s="126">
        <v>0</v>
      </c>
    </row>
    <row r="223" ht="15.75">
      <c r="A223" s="119"/>
    </row>
    <row r="224" ht="15.75">
      <c r="A224" s="119" t="s">
        <v>2887</v>
      </c>
    </row>
    <row r="225" spans="1:2" ht="15.75">
      <c r="A225" s="119" t="s">
        <v>2881</v>
      </c>
      <c r="B225" s="126">
        <v>0</v>
      </c>
    </row>
    <row r="226" spans="1:2" ht="15.75">
      <c r="A226" s="119" t="s">
        <v>2888</v>
      </c>
      <c r="B226" s="126">
        <v>0</v>
      </c>
    </row>
    <row r="227" spans="1:2" ht="15.75">
      <c r="A227" s="119" t="s">
        <v>2889</v>
      </c>
      <c r="B227" s="126">
        <v>1</v>
      </c>
    </row>
    <row r="228" ht="15.75">
      <c r="A228" s="119"/>
    </row>
    <row r="229" ht="15.75">
      <c r="A229" s="119" t="s">
        <v>2890</v>
      </c>
    </row>
    <row r="230" ht="15.75">
      <c r="A230" s="119"/>
    </row>
    <row r="231" ht="15.75">
      <c r="A231" s="119" t="s">
        <v>2822</v>
      </c>
    </row>
    <row r="232" spans="1:2" ht="15.75">
      <c r="A232" s="119" t="s">
        <v>2891</v>
      </c>
      <c r="B232" s="126">
        <v>0</v>
      </c>
    </row>
    <row r="233" ht="15.75">
      <c r="A233" s="119"/>
    </row>
    <row r="234" ht="15.75">
      <c r="A234" s="119" t="s">
        <v>2824</v>
      </c>
    </row>
    <row r="235" spans="1:2" ht="15.75">
      <c r="A235" s="119" t="s">
        <v>2891</v>
      </c>
      <c r="B235" s="126">
        <v>0</v>
      </c>
    </row>
    <row r="236" ht="15.75">
      <c r="A236" s="119"/>
    </row>
    <row r="237" ht="15.75">
      <c r="A237" s="119" t="s">
        <v>2892</v>
      </c>
    </row>
    <row r="238" spans="1:2" ht="15.75">
      <c r="A238" s="119" t="s">
        <v>2893</v>
      </c>
      <c r="B238" s="126">
        <v>0</v>
      </c>
    </row>
    <row r="239" spans="1:2" ht="15.75">
      <c r="A239" s="119" t="s">
        <v>2894</v>
      </c>
      <c r="B239" s="126" t="s">
        <v>772</v>
      </c>
    </row>
    <row r="240" ht="15.75">
      <c r="A240" s="119"/>
    </row>
    <row r="241" ht="15.75">
      <c r="A241" s="119" t="s">
        <v>2895</v>
      </c>
    </row>
    <row r="242" ht="15.75">
      <c r="A242" s="119"/>
    </row>
    <row r="243" ht="15.75">
      <c r="A243" s="119" t="s">
        <v>2861</v>
      </c>
    </row>
    <row r="244" spans="1:2" ht="15.75">
      <c r="A244" s="119" t="s">
        <v>2896</v>
      </c>
      <c r="B244" s="126">
        <v>0</v>
      </c>
    </row>
    <row r="245" ht="15.75">
      <c r="A245" s="119"/>
    </row>
    <row r="246" ht="15.75">
      <c r="A246" s="119" t="s">
        <v>2897</v>
      </c>
    </row>
    <row r="247" spans="1:2" ht="15.75">
      <c r="A247" s="119" t="s">
        <v>2898</v>
      </c>
      <c r="B247" s="126">
        <v>0</v>
      </c>
    </row>
    <row r="248" ht="15.75">
      <c r="A248" s="119"/>
    </row>
    <row r="249" ht="15.75">
      <c r="A249" s="119" t="s">
        <v>2899</v>
      </c>
    </row>
    <row r="250" spans="1:2" ht="15.75">
      <c r="A250" s="119" t="s">
        <v>2900</v>
      </c>
      <c r="B250" s="126">
        <v>0</v>
      </c>
    </row>
    <row r="251" spans="1:2" ht="15.75">
      <c r="A251" s="119" t="s">
        <v>2901</v>
      </c>
      <c r="B251" s="126">
        <v>1</v>
      </c>
    </row>
    <row r="252" ht="15.75">
      <c r="A252" s="119"/>
    </row>
    <row r="253" ht="15.75">
      <c r="A253" s="119" t="s">
        <v>2902</v>
      </c>
    </row>
    <row r="254" spans="1:2" ht="15.75">
      <c r="A254" s="119" t="s">
        <v>2903</v>
      </c>
      <c r="B254" s="126">
        <v>0</v>
      </c>
    </row>
    <row r="255" spans="1:2" ht="15.75">
      <c r="A255" s="119" t="s">
        <v>2904</v>
      </c>
      <c r="B255" s="126">
        <v>0</v>
      </c>
    </row>
    <row r="256" spans="1:2" ht="15.75">
      <c r="A256" s="119" t="s">
        <v>2905</v>
      </c>
      <c r="B256" s="126">
        <v>0</v>
      </c>
    </row>
    <row r="257" spans="1:2" ht="15.75">
      <c r="A257" s="119" t="s">
        <v>2906</v>
      </c>
      <c r="B257" s="126">
        <v>0</v>
      </c>
    </row>
    <row r="258" ht="15.75">
      <c r="A258" s="119"/>
    </row>
    <row r="259" ht="15.75">
      <c r="A259" s="119" t="s">
        <v>2907</v>
      </c>
    </row>
    <row r="260" spans="1:2" ht="15.75">
      <c r="A260" s="119" t="s">
        <v>2908</v>
      </c>
      <c r="B260" s="126">
        <v>0</v>
      </c>
    </row>
    <row r="261" ht="15.75">
      <c r="A261" s="119"/>
    </row>
    <row r="262" ht="15.75">
      <c r="A262" s="119" t="s">
        <v>2909</v>
      </c>
    </row>
    <row r="263" spans="1:2" ht="15.75">
      <c r="A263" s="119" t="s">
        <v>2910</v>
      </c>
      <c r="B263" s="126">
        <v>0</v>
      </c>
    </row>
    <row r="264" spans="1:2" ht="15.75">
      <c r="A264" s="119" t="s">
        <v>2911</v>
      </c>
      <c r="B264" s="126">
        <v>1</v>
      </c>
    </row>
    <row r="265" ht="15.75">
      <c r="A265" s="119"/>
    </row>
    <row r="267" ht="15.75">
      <c r="A267" s="119" t="s">
        <v>2912</v>
      </c>
    </row>
    <row r="268" ht="15.75">
      <c r="A268" s="119"/>
    </row>
    <row r="269" ht="15.75">
      <c r="A269" s="119" t="s">
        <v>2913</v>
      </c>
    </row>
    <row r="270" spans="1:2" ht="15.75">
      <c r="A270" s="119" t="s">
        <v>2914</v>
      </c>
      <c r="B270" s="126">
        <v>0</v>
      </c>
    </row>
    <row r="271" spans="1:2" ht="15.75">
      <c r="A271" s="119" t="s">
        <v>2915</v>
      </c>
      <c r="B271" s="126">
        <v>0</v>
      </c>
    </row>
    <row r="272" spans="1:2" ht="15.75">
      <c r="A272" s="119" t="s">
        <v>2916</v>
      </c>
      <c r="B272" s="126">
        <v>0</v>
      </c>
    </row>
    <row r="273" spans="1:2" ht="15.75">
      <c r="A273" s="119" t="s">
        <v>2917</v>
      </c>
      <c r="B273" s="126">
        <v>0</v>
      </c>
    </row>
    <row r="274" spans="1:2" ht="15.75">
      <c r="A274" s="119" t="s">
        <v>2918</v>
      </c>
      <c r="B274" s="126">
        <v>0</v>
      </c>
    </row>
    <row r="275" spans="1:2" ht="15.75">
      <c r="A275" s="119" t="s">
        <v>2919</v>
      </c>
      <c r="B275" s="126">
        <v>0</v>
      </c>
    </row>
    <row r="276" spans="1:2" ht="15.75">
      <c r="A276" s="119" t="s">
        <v>2920</v>
      </c>
      <c r="B276" s="126">
        <v>0</v>
      </c>
    </row>
    <row r="277" spans="1:2" ht="15.75">
      <c r="A277" s="119" t="s">
        <v>2921</v>
      </c>
      <c r="B277" s="126">
        <v>0</v>
      </c>
    </row>
    <row r="278" spans="1:2" ht="15.75">
      <c r="A278" s="119" t="s">
        <v>2922</v>
      </c>
      <c r="B278" s="126">
        <v>0</v>
      </c>
    </row>
    <row r="279" spans="1:2" ht="15.75">
      <c r="A279" s="119" t="s">
        <v>2923</v>
      </c>
      <c r="B279" s="126">
        <v>0</v>
      </c>
    </row>
    <row r="280" spans="1:2" ht="15.75">
      <c r="A280" s="119" t="s">
        <v>2924</v>
      </c>
      <c r="B280" s="126">
        <v>0</v>
      </c>
    </row>
    <row r="281" spans="1:2" ht="15.75">
      <c r="A281" s="119" t="s">
        <v>2925</v>
      </c>
      <c r="B281" s="126">
        <v>0</v>
      </c>
    </row>
    <row r="282" spans="1:2" ht="15.75">
      <c r="A282" s="119" t="s">
        <v>2926</v>
      </c>
      <c r="B282" s="126">
        <v>0</v>
      </c>
    </row>
    <row r="283" spans="1:2" ht="15.75">
      <c r="A283" s="119" t="s">
        <v>2927</v>
      </c>
      <c r="B283" s="126">
        <v>0</v>
      </c>
    </row>
    <row r="284" spans="1:2" ht="15.75">
      <c r="A284" s="119" t="s">
        <v>2928</v>
      </c>
      <c r="B284" s="126">
        <v>0</v>
      </c>
    </row>
    <row r="285" spans="1:2" ht="15.75">
      <c r="A285" s="119" t="s">
        <v>2929</v>
      </c>
      <c r="B285" s="126">
        <v>0</v>
      </c>
    </row>
    <row r="286" spans="1:2" ht="15.75">
      <c r="A286" s="119" t="s">
        <v>2930</v>
      </c>
      <c r="B286" s="126">
        <v>0</v>
      </c>
    </row>
    <row r="287" spans="1:2" ht="15.75">
      <c r="A287" s="119" t="s">
        <v>2931</v>
      </c>
      <c r="B287" s="126">
        <v>0</v>
      </c>
    </row>
    <row r="288" spans="1:2" ht="15.75">
      <c r="A288" s="119" t="s">
        <v>2932</v>
      </c>
      <c r="B288" s="126">
        <v>0</v>
      </c>
    </row>
    <row r="289" spans="1:2" ht="15.75">
      <c r="A289" s="119" t="s">
        <v>2933</v>
      </c>
      <c r="B289" s="126">
        <v>0</v>
      </c>
    </row>
    <row r="290" spans="1:2" ht="15.75">
      <c r="A290" s="119" t="s">
        <v>2934</v>
      </c>
      <c r="B290" s="126">
        <v>0</v>
      </c>
    </row>
    <row r="291" spans="1:2" ht="15.75">
      <c r="A291" s="119" t="s">
        <v>2935</v>
      </c>
      <c r="B291" s="126">
        <v>0</v>
      </c>
    </row>
    <row r="292" spans="1:2" ht="15.75">
      <c r="A292" s="119" t="s">
        <v>2936</v>
      </c>
      <c r="B292" s="126">
        <v>0</v>
      </c>
    </row>
    <row r="293" ht="15.75">
      <c r="A293" s="119"/>
    </row>
    <row r="294" ht="15.75">
      <c r="A294" s="119" t="s">
        <v>2937</v>
      </c>
    </row>
    <row r="295" ht="15.75">
      <c r="A295" s="119"/>
    </row>
    <row r="296" ht="15.75">
      <c r="A296" s="119" t="s">
        <v>2938</v>
      </c>
    </row>
    <row r="297" spans="1:2" ht="15.75">
      <c r="A297" s="119" t="s">
        <v>2939</v>
      </c>
      <c r="B297" s="126">
        <v>0</v>
      </c>
    </row>
    <row r="298" spans="1:2" ht="15.75">
      <c r="A298" s="119" t="s">
        <v>2940</v>
      </c>
      <c r="B298" s="126" t="s">
        <v>772</v>
      </c>
    </row>
    <row r="299" spans="1:2" ht="15.75">
      <c r="A299" s="119" t="s">
        <v>2941</v>
      </c>
      <c r="B299" s="126">
        <v>0</v>
      </c>
    </row>
    <row r="300" spans="1:2" ht="15.75">
      <c r="A300" s="119" t="s">
        <v>2942</v>
      </c>
      <c r="B300" s="126" t="s">
        <v>772</v>
      </c>
    </row>
    <row r="301" ht="15.75">
      <c r="A301" s="119"/>
    </row>
    <row r="302" ht="15.75">
      <c r="A302" s="119" t="s">
        <v>2943</v>
      </c>
    </row>
    <row r="303" spans="1:2" ht="15.75">
      <c r="A303" s="119" t="s">
        <v>2944</v>
      </c>
      <c r="B303" s="126">
        <v>0</v>
      </c>
    </row>
    <row r="304" spans="1:2" ht="15.75">
      <c r="A304" s="119" t="s">
        <v>2945</v>
      </c>
      <c r="B304" s="126" t="s">
        <v>772</v>
      </c>
    </row>
    <row r="305" ht="15.75">
      <c r="A305" s="119"/>
    </row>
    <row r="306" ht="15.75">
      <c r="A306" s="119" t="s">
        <v>2946</v>
      </c>
    </row>
    <row r="307" ht="15.75">
      <c r="A307" s="119"/>
    </row>
    <row r="308" ht="15.75">
      <c r="A308" s="119" t="s">
        <v>2899</v>
      </c>
    </row>
    <row r="309" spans="1:2" ht="15.75">
      <c r="A309" s="119" t="s">
        <v>2947</v>
      </c>
      <c r="B309" s="126">
        <v>0</v>
      </c>
    </row>
    <row r="310" ht="15.75">
      <c r="A310" s="119"/>
    </row>
    <row r="311" ht="15.75">
      <c r="A311" s="119" t="s">
        <v>2902</v>
      </c>
    </row>
    <row r="312" spans="1:2" ht="15.75">
      <c r="A312" s="119" t="s">
        <v>2948</v>
      </c>
      <c r="B312" s="126">
        <v>0</v>
      </c>
    </row>
    <row r="313" ht="15.75">
      <c r="A313" s="119"/>
    </row>
    <row r="314" ht="15.75">
      <c r="A314" s="119" t="s">
        <v>2909</v>
      </c>
    </row>
    <row r="315" spans="1:2" ht="15.75">
      <c r="A315" s="119" t="s">
        <v>2910</v>
      </c>
      <c r="B315" s="126">
        <v>0</v>
      </c>
    </row>
    <row r="316" spans="1:2" ht="15.75">
      <c r="A316" s="119" t="s">
        <v>2911</v>
      </c>
      <c r="B316" s="126">
        <v>1</v>
      </c>
    </row>
    <row r="317" ht="15.75">
      <c r="A317" s="119"/>
    </row>
    <row r="318" ht="15.75">
      <c r="A318" s="119" t="s">
        <v>2949</v>
      </c>
    </row>
    <row r="319" ht="15.75">
      <c r="A319" s="119"/>
    </row>
    <row r="320" ht="15.75">
      <c r="A320" s="119" t="s">
        <v>2824</v>
      </c>
    </row>
    <row r="321" spans="1:2" ht="15.75">
      <c r="A321" s="119" t="s">
        <v>2950</v>
      </c>
      <c r="B321" s="126">
        <v>0</v>
      </c>
    </row>
    <row r="322" ht="15.75">
      <c r="A322" s="119"/>
    </row>
    <row r="323" ht="15.75">
      <c r="A323" s="119" t="s">
        <v>3007</v>
      </c>
    </row>
    <row r="324" spans="1:2" ht="15.75">
      <c r="A324" s="119" t="s">
        <v>2951</v>
      </c>
      <c r="B324" s="126">
        <v>0</v>
      </c>
    </row>
    <row r="325" ht="15.75">
      <c r="A325" s="119"/>
    </row>
    <row r="326" ht="15.75">
      <c r="A326" s="119" t="s">
        <v>2952</v>
      </c>
    </row>
    <row r="327" ht="15.75">
      <c r="A327" s="119"/>
    </row>
    <row r="328" ht="15.75">
      <c r="A328" s="119" t="s">
        <v>2953</v>
      </c>
    </row>
    <row r="329" spans="1:2" ht="15.75">
      <c r="A329" s="119" t="s">
        <v>2954</v>
      </c>
      <c r="B329" s="126">
        <v>0</v>
      </c>
    </row>
    <row r="330" spans="1:2" ht="15.75">
      <c r="A330" s="119" t="s">
        <v>2955</v>
      </c>
      <c r="B330" s="126">
        <v>1</v>
      </c>
    </row>
    <row r="331" ht="15.75">
      <c r="A331" s="119"/>
    </row>
    <row r="332" ht="15.75">
      <c r="A332" s="119" t="s">
        <v>2956</v>
      </c>
    </row>
    <row r="333" ht="15.75">
      <c r="A333" s="119"/>
    </row>
    <row r="334" ht="15.75">
      <c r="A334" s="119" t="s">
        <v>2957</v>
      </c>
    </row>
    <row r="335" spans="1:2" ht="15.75">
      <c r="A335" s="119" t="s">
        <v>2958</v>
      </c>
      <c r="B335" s="126">
        <v>0</v>
      </c>
    </row>
    <row r="336" spans="1:2" ht="15.75">
      <c r="A336" s="119" t="s">
        <v>2959</v>
      </c>
      <c r="B336" s="126">
        <v>1</v>
      </c>
    </row>
    <row r="337" spans="1:2" ht="15.75">
      <c r="A337" s="119" t="s">
        <v>2960</v>
      </c>
      <c r="B337" s="126">
        <v>1</v>
      </c>
    </row>
    <row r="338" spans="1:2" ht="15.75">
      <c r="A338" s="119" t="s">
        <v>2961</v>
      </c>
      <c r="B338" s="126">
        <v>1</v>
      </c>
    </row>
    <row r="339" spans="1:2" ht="15.75">
      <c r="A339" s="119" t="s">
        <v>2962</v>
      </c>
      <c r="B339" s="126">
        <v>1</v>
      </c>
    </row>
    <row r="340" ht="15.75">
      <c r="A340" s="119"/>
    </row>
    <row r="341" ht="15.75">
      <c r="A341" s="119" t="s">
        <v>2963</v>
      </c>
    </row>
    <row r="342" spans="1:2" ht="15.75">
      <c r="A342" s="119" t="s">
        <v>2964</v>
      </c>
      <c r="B342" s="126">
        <v>0</v>
      </c>
    </row>
    <row r="343" spans="1:2" ht="15.75">
      <c r="A343" s="119" t="s">
        <v>6707</v>
      </c>
      <c r="B343" s="126">
        <v>1</v>
      </c>
    </row>
    <row r="344" spans="1:2" ht="15.75">
      <c r="A344" s="119" t="s">
        <v>6708</v>
      </c>
      <c r="B344" s="126">
        <v>1</v>
      </c>
    </row>
    <row r="345" spans="1:2" ht="15.75">
      <c r="A345" s="119" t="s">
        <v>6709</v>
      </c>
      <c r="B345" s="126">
        <v>1</v>
      </c>
    </row>
    <row r="346" spans="1:2" ht="15.75">
      <c r="A346" s="119" t="s">
        <v>6710</v>
      </c>
      <c r="B346" s="126">
        <v>1</v>
      </c>
    </row>
    <row r="347" spans="1:2" ht="15.75">
      <c r="A347" s="119" t="s">
        <v>6711</v>
      </c>
      <c r="B347" s="126">
        <v>4</v>
      </c>
    </row>
    <row r="348" spans="1:2" ht="15.75">
      <c r="A348" s="119" t="s">
        <v>6712</v>
      </c>
      <c r="B348" s="126">
        <v>2</v>
      </c>
    </row>
    <row r="349" spans="1:2" ht="15.75">
      <c r="A349" s="119" t="s">
        <v>6713</v>
      </c>
      <c r="B349" s="126">
        <v>3</v>
      </c>
    </row>
    <row r="350" spans="1:2" ht="15.75">
      <c r="A350" s="119" t="s">
        <v>6714</v>
      </c>
      <c r="B350" s="126" t="s">
        <v>772</v>
      </c>
    </row>
    <row r="351" spans="1:2" ht="15.75">
      <c r="A351" s="119" t="s">
        <v>6715</v>
      </c>
      <c r="B351" s="126" t="s">
        <v>6716</v>
      </c>
    </row>
    <row r="352" ht="15.75">
      <c r="A352" s="119"/>
    </row>
    <row r="353" ht="15.75">
      <c r="A353" s="119" t="s">
        <v>3007</v>
      </c>
    </row>
    <row r="354" spans="1:2" ht="15.75">
      <c r="A354" s="119" t="s">
        <v>6717</v>
      </c>
      <c r="B354" s="126">
        <v>0</v>
      </c>
    </row>
    <row r="355" spans="1:2" ht="15.75">
      <c r="A355" s="119" t="s">
        <v>2960</v>
      </c>
      <c r="B355" s="126">
        <v>1</v>
      </c>
    </row>
    <row r="356" spans="1:2" ht="15.75">
      <c r="A356" s="119" t="s">
        <v>6718</v>
      </c>
      <c r="B356" s="126">
        <v>0</v>
      </c>
    </row>
    <row r="357" spans="1:2" ht="15.75">
      <c r="A357" s="119" t="s">
        <v>2961</v>
      </c>
      <c r="B357" s="126">
        <v>1</v>
      </c>
    </row>
    <row r="358" spans="1:2" ht="15.75">
      <c r="A358" s="119" t="s">
        <v>6719</v>
      </c>
      <c r="B358" s="126">
        <v>0</v>
      </c>
    </row>
    <row r="359" spans="1:2" ht="15.75">
      <c r="A359" s="119" t="s">
        <v>2962</v>
      </c>
      <c r="B359" s="126">
        <v>1</v>
      </c>
    </row>
    <row r="360" ht="15.75">
      <c r="A360" s="119"/>
    </row>
    <row r="361" ht="15.75">
      <c r="A361" s="119" t="s">
        <v>2938</v>
      </c>
    </row>
    <row r="362" spans="1:2" ht="15.75">
      <c r="A362" s="119" t="s">
        <v>2939</v>
      </c>
      <c r="B362" s="126">
        <v>0</v>
      </c>
    </row>
    <row r="363" spans="1:2" ht="15.75">
      <c r="A363" s="119" t="s">
        <v>2940</v>
      </c>
      <c r="B363" s="126" t="s">
        <v>772</v>
      </c>
    </row>
    <row r="364" ht="15.75">
      <c r="A364" s="119"/>
    </row>
    <row r="365" ht="15.75">
      <c r="A365" s="119" t="s">
        <v>6720</v>
      </c>
    </row>
    <row r="366" spans="1:2" ht="15.75">
      <c r="A366" s="119" t="s">
        <v>6717</v>
      </c>
      <c r="B366" s="126">
        <v>0</v>
      </c>
    </row>
    <row r="367" spans="1:2" ht="15.75">
      <c r="A367" s="119" t="s">
        <v>6719</v>
      </c>
      <c r="B367" s="126">
        <v>0</v>
      </c>
    </row>
    <row r="368" spans="1:2" ht="15.75">
      <c r="A368" s="119" t="s">
        <v>6721</v>
      </c>
      <c r="B368" s="126">
        <v>0</v>
      </c>
    </row>
    <row r="369" ht="15.75">
      <c r="A369" s="119"/>
    </row>
    <row r="370" ht="15.75">
      <c r="A370" s="119" t="s">
        <v>6722</v>
      </c>
    </row>
    <row r="371" spans="1:2" ht="15.75">
      <c r="A371" s="119" t="s">
        <v>6723</v>
      </c>
      <c r="B371" s="126">
        <v>0</v>
      </c>
    </row>
    <row r="372" spans="1:2" ht="15.75">
      <c r="A372" s="119" t="s">
        <v>6724</v>
      </c>
      <c r="B372" s="126">
        <v>1</v>
      </c>
    </row>
    <row r="373" ht="15.75">
      <c r="A373" s="119"/>
    </row>
    <row r="374" ht="15.75">
      <c r="A374" s="119" t="s">
        <v>6725</v>
      </c>
    </row>
    <row r="375" ht="15.75">
      <c r="A375" s="119"/>
    </row>
    <row r="376" ht="15.75">
      <c r="A376" s="119" t="s">
        <v>2913</v>
      </c>
    </row>
    <row r="377" spans="1:2" ht="15.75">
      <c r="A377" s="119" t="s">
        <v>6726</v>
      </c>
      <c r="B377" s="126">
        <v>0</v>
      </c>
    </row>
    <row r="378" spans="1:2" ht="15.75">
      <c r="A378" s="119" t="s">
        <v>6727</v>
      </c>
      <c r="B378" s="126">
        <v>0</v>
      </c>
    </row>
    <row r="379" spans="1:2" ht="15.75">
      <c r="A379" s="119" t="s">
        <v>6728</v>
      </c>
      <c r="B379" s="126">
        <v>0</v>
      </c>
    </row>
    <row r="380" spans="1:2" ht="15.75">
      <c r="A380" s="119" t="s">
        <v>6729</v>
      </c>
      <c r="B380" s="126">
        <v>0</v>
      </c>
    </row>
    <row r="381" spans="1:2" ht="15.75">
      <c r="A381" s="119" t="s">
        <v>6730</v>
      </c>
      <c r="B381" s="126">
        <v>0</v>
      </c>
    </row>
    <row r="382" spans="1:2" ht="15.75">
      <c r="A382" s="119" t="s">
        <v>6731</v>
      </c>
      <c r="B382" s="126">
        <v>0</v>
      </c>
    </row>
    <row r="383" spans="1:2" ht="15.75">
      <c r="A383" s="119" t="s">
        <v>6732</v>
      </c>
      <c r="B383" s="126">
        <v>0</v>
      </c>
    </row>
    <row r="384" spans="1:2" ht="15.75">
      <c r="A384" s="119" t="s">
        <v>6733</v>
      </c>
      <c r="B384" s="126">
        <v>0</v>
      </c>
    </row>
    <row r="385" spans="1:2" ht="15.75">
      <c r="A385" s="119" t="s">
        <v>6734</v>
      </c>
      <c r="B385" s="126">
        <v>0</v>
      </c>
    </row>
    <row r="386" spans="1:2" ht="15.75">
      <c r="A386" s="119" t="s">
        <v>6735</v>
      </c>
      <c r="B386" s="126">
        <v>0</v>
      </c>
    </row>
    <row r="387" spans="1:2" ht="15.75">
      <c r="A387" s="119" t="s">
        <v>6736</v>
      </c>
      <c r="B387" s="126">
        <v>0</v>
      </c>
    </row>
    <row r="388" spans="1:2" ht="15.75">
      <c r="A388" s="119"/>
      <c r="B388" s="126"/>
    </row>
    <row r="389" ht="15.75">
      <c r="A389" s="119" t="s">
        <v>6737</v>
      </c>
    </row>
    <row r="390" spans="1:2" ht="15.75">
      <c r="A390" s="119" t="s">
        <v>6738</v>
      </c>
      <c r="B390" s="126">
        <v>0</v>
      </c>
    </row>
    <row r="391" ht="15.75">
      <c r="A391" s="119"/>
    </row>
    <row r="392" ht="15.75">
      <c r="A392" s="119" t="s">
        <v>6739</v>
      </c>
    </row>
    <row r="393" spans="1:2" ht="15.75">
      <c r="A393" s="119" t="s">
        <v>6726</v>
      </c>
      <c r="B393" s="126">
        <v>0</v>
      </c>
    </row>
    <row r="394" spans="1:2" ht="15.75">
      <c r="A394" s="119" t="s">
        <v>5000</v>
      </c>
      <c r="B394" s="126">
        <v>0</v>
      </c>
    </row>
    <row r="395" spans="1:2" ht="15.75">
      <c r="A395" s="119" t="s">
        <v>5001</v>
      </c>
      <c r="B395" s="126">
        <v>0</v>
      </c>
    </row>
    <row r="396" spans="1:2" ht="15.75">
      <c r="A396" s="119" t="s">
        <v>5002</v>
      </c>
      <c r="B396" s="126">
        <v>0</v>
      </c>
    </row>
    <row r="397" spans="1:2" ht="15.75">
      <c r="A397" s="119" t="s">
        <v>6730</v>
      </c>
      <c r="B397" s="126">
        <v>0</v>
      </c>
    </row>
    <row r="398" spans="1:2" ht="15.75">
      <c r="A398" s="119" t="s">
        <v>6731</v>
      </c>
      <c r="B398" s="126">
        <v>0</v>
      </c>
    </row>
    <row r="399" spans="1:2" ht="15.75">
      <c r="A399" s="119" t="s">
        <v>5003</v>
      </c>
      <c r="B399" s="126">
        <v>0</v>
      </c>
    </row>
    <row r="400" spans="1:2" ht="15.75">
      <c r="A400" s="119" t="s">
        <v>5004</v>
      </c>
      <c r="B400" s="126">
        <v>0</v>
      </c>
    </row>
    <row r="401" spans="1:2" ht="15.75">
      <c r="A401" s="119" t="s">
        <v>5005</v>
      </c>
      <c r="B401" s="126">
        <v>0</v>
      </c>
    </row>
    <row r="402" spans="1:2" ht="15.75">
      <c r="A402" s="119" t="s">
        <v>5006</v>
      </c>
      <c r="B402" s="126">
        <v>0</v>
      </c>
    </row>
    <row r="403" spans="1:2" ht="15.75">
      <c r="A403" s="119" t="s">
        <v>6735</v>
      </c>
      <c r="B403" s="126">
        <v>0</v>
      </c>
    </row>
    <row r="404" spans="1:2" ht="15.75">
      <c r="A404" s="119" t="s">
        <v>5007</v>
      </c>
      <c r="B404" s="126">
        <v>0</v>
      </c>
    </row>
    <row r="405" spans="1:2" ht="15.75">
      <c r="A405" s="119" t="s">
        <v>6736</v>
      </c>
      <c r="B405" s="126">
        <v>0</v>
      </c>
    </row>
    <row r="406" spans="1:2" ht="15.75">
      <c r="A406" s="119" t="s">
        <v>6733</v>
      </c>
      <c r="B406" s="126">
        <v>0</v>
      </c>
    </row>
    <row r="407" spans="1:2" ht="15.75">
      <c r="A407" s="119" t="s">
        <v>5008</v>
      </c>
      <c r="B407" s="126">
        <v>0</v>
      </c>
    </row>
    <row r="408" spans="1:2" ht="15.75">
      <c r="A408" s="119" t="s">
        <v>5009</v>
      </c>
      <c r="B408" s="126">
        <v>0</v>
      </c>
    </row>
    <row r="409" spans="1:2" ht="15.75">
      <c r="A409" s="119" t="s">
        <v>5010</v>
      </c>
      <c r="B409" s="126">
        <v>0</v>
      </c>
    </row>
    <row r="410" spans="1:2" ht="15.75">
      <c r="A410" s="119" t="s">
        <v>5011</v>
      </c>
      <c r="B410" s="126">
        <v>0</v>
      </c>
    </row>
    <row r="412" ht="15.75">
      <c r="A412" s="119" t="s">
        <v>5012</v>
      </c>
    </row>
    <row r="413" ht="15.75">
      <c r="A413" s="119"/>
    </row>
    <row r="414" ht="15.75">
      <c r="A414" s="119" t="s">
        <v>2938</v>
      </c>
    </row>
    <row r="415" spans="1:2" ht="15.75">
      <c r="A415" s="119" t="s">
        <v>5013</v>
      </c>
      <c r="B415" s="126">
        <v>0</v>
      </c>
    </row>
    <row r="416" spans="1:2" ht="15.75">
      <c r="A416" s="119" t="s">
        <v>5014</v>
      </c>
      <c r="B416" s="126">
        <v>0</v>
      </c>
    </row>
    <row r="417" ht="15.75">
      <c r="A417" s="119"/>
    </row>
    <row r="418" ht="15.75">
      <c r="A418" s="119" t="s">
        <v>2953</v>
      </c>
    </row>
    <row r="419" spans="1:2" ht="15.75">
      <c r="A419" s="119" t="s">
        <v>5015</v>
      </c>
      <c r="B419" s="126">
        <v>0</v>
      </c>
    </row>
    <row r="420" ht="15.75">
      <c r="A420" s="119"/>
    </row>
    <row r="421" ht="15.75">
      <c r="A421" s="119" t="s">
        <v>5016</v>
      </c>
    </row>
    <row r="422" ht="15.75">
      <c r="A422" s="119"/>
    </row>
    <row r="423" ht="15.75">
      <c r="A423" s="119" t="s">
        <v>807</v>
      </c>
    </row>
    <row r="424" spans="1:2" ht="15.75">
      <c r="A424" s="119" t="s">
        <v>5017</v>
      </c>
      <c r="B424" s="126">
        <v>0</v>
      </c>
    </row>
    <row r="425" spans="1:2" ht="15.75">
      <c r="A425" s="119" t="s">
        <v>5018</v>
      </c>
      <c r="B425" s="126">
        <v>1</v>
      </c>
    </row>
    <row r="426" ht="15.75">
      <c r="A426" s="119"/>
    </row>
    <row r="427" ht="15.75">
      <c r="A427" s="119" t="s">
        <v>5019</v>
      </c>
    </row>
    <row r="428" spans="1:2" ht="15.75">
      <c r="A428" s="119" t="s">
        <v>5020</v>
      </c>
      <c r="B428" s="126">
        <v>0</v>
      </c>
    </row>
    <row r="429" spans="1:2" ht="15.75">
      <c r="A429" s="119" t="s">
        <v>5021</v>
      </c>
      <c r="B429" s="126">
        <v>1</v>
      </c>
    </row>
    <row r="430" ht="15.75">
      <c r="A430" s="119"/>
    </row>
    <row r="431" ht="15.75">
      <c r="A431" s="119" t="s">
        <v>6722</v>
      </c>
    </row>
    <row r="432" spans="1:2" ht="15.75">
      <c r="A432" s="119" t="s">
        <v>5022</v>
      </c>
      <c r="B432" s="126">
        <v>0</v>
      </c>
    </row>
    <row r="433" spans="1:2" ht="15.75">
      <c r="A433" s="119" t="s">
        <v>5023</v>
      </c>
      <c r="B433" s="126">
        <v>1</v>
      </c>
    </row>
    <row r="434" ht="15.75">
      <c r="A434" s="119"/>
    </row>
    <row r="435" ht="15.75">
      <c r="A435" s="119" t="s">
        <v>5024</v>
      </c>
    </row>
    <row r="436" ht="15.75">
      <c r="A436" s="119"/>
    </row>
    <row r="437" ht="15.75">
      <c r="A437" s="119" t="s">
        <v>2822</v>
      </c>
    </row>
    <row r="438" spans="1:2" ht="15.75">
      <c r="A438" s="119" t="s">
        <v>5025</v>
      </c>
      <c r="B438" s="126">
        <v>0</v>
      </c>
    </row>
    <row r="439" spans="1:2" ht="15.75">
      <c r="A439" s="119" t="s">
        <v>5026</v>
      </c>
      <c r="B439" s="126">
        <v>0</v>
      </c>
    </row>
    <row r="440" ht="15.75">
      <c r="A440" s="119"/>
    </row>
    <row r="441" ht="15.75">
      <c r="A441" s="119" t="s">
        <v>5027</v>
      </c>
    </row>
    <row r="442" ht="15.75">
      <c r="A442" s="119"/>
    </row>
    <row r="443" ht="15.75">
      <c r="A443" s="119" t="s">
        <v>5028</v>
      </c>
    </row>
    <row r="444" spans="1:2" ht="15.75">
      <c r="A444" s="119" t="s">
        <v>5029</v>
      </c>
      <c r="B444" s="126">
        <v>0</v>
      </c>
    </row>
    <row r="445" spans="1:2" ht="15.75">
      <c r="A445" s="119" t="s">
        <v>5030</v>
      </c>
      <c r="B445" s="126">
        <v>0</v>
      </c>
    </row>
    <row r="446" spans="1:2" ht="15.75">
      <c r="A446" s="119" t="s">
        <v>5031</v>
      </c>
      <c r="B446" s="126">
        <v>0</v>
      </c>
    </row>
    <row r="447" spans="1:2" ht="15.75">
      <c r="A447" s="119" t="s">
        <v>5032</v>
      </c>
      <c r="B447" s="126">
        <v>0</v>
      </c>
    </row>
    <row r="448" spans="1:2" ht="15.75">
      <c r="A448" s="119" t="s">
        <v>5033</v>
      </c>
      <c r="B448" s="126">
        <v>0</v>
      </c>
    </row>
    <row r="449" ht="15.75">
      <c r="A449" s="119"/>
    </row>
    <row r="450" ht="15.75">
      <c r="A450" s="119" t="s">
        <v>5034</v>
      </c>
    </row>
    <row r="451" spans="1:2" ht="15.75">
      <c r="A451" s="119" t="s">
        <v>5035</v>
      </c>
      <c r="B451" s="126">
        <v>0</v>
      </c>
    </row>
    <row r="452" spans="1:2" ht="15.75">
      <c r="A452" s="119" t="s">
        <v>5036</v>
      </c>
      <c r="B452" s="126">
        <v>0</v>
      </c>
    </row>
    <row r="453" spans="1:2" ht="15.75">
      <c r="A453" s="119" t="s">
        <v>5037</v>
      </c>
      <c r="B453" s="126">
        <v>0</v>
      </c>
    </row>
    <row r="454" spans="1:2" ht="15.75">
      <c r="A454" s="119" t="s">
        <v>5038</v>
      </c>
      <c r="B454" s="126">
        <v>0</v>
      </c>
    </row>
    <row r="455" ht="15.75">
      <c r="A455" s="119"/>
    </row>
    <row r="456" ht="15.75">
      <c r="A456" s="119" t="s">
        <v>5039</v>
      </c>
    </row>
    <row r="457" spans="1:2" ht="15.75">
      <c r="A457" s="119" t="s">
        <v>5040</v>
      </c>
      <c r="B457" s="126">
        <v>0</v>
      </c>
    </row>
    <row r="458" spans="1:2" ht="15.75">
      <c r="A458" s="119"/>
      <c r="B458" s="126"/>
    </row>
    <row r="459" ht="15.75">
      <c r="A459" s="119" t="s">
        <v>5041</v>
      </c>
    </row>
    <row r="460" spans="1:2" ht="15.75">
      <c r="A460" s="119" t="s">
        <v>1846</v>
      </c>
      <c r="B460" s="126">
        <v>0</v>
      </c>
    </row>
    <row r="461" ht="15.75">
      <c r="A461" s="119"/>
    </row>
    <row r="462" ht="15.75">
      <c r="A462" s="119" t="s">
        <v>5042</v>
      </c>
    </row>
    <row r="463" ht="15.75">
      <c r="A463" s="119"/>
    </row>
    <row r="464" ht="15.75">
      <c r="A464" s="119" t="s">
        <v>5043</v>
      </c>
    </row>
    <row r="465" spans="1:2" ht="15.75">
      <c r="A465" s="119" t="s">
        <v>5044</v>
      </c>
      <c r="B465" s="126">
        <v>0</v>
      </c>
    </row>
    <row r="466" spans="1:2" ht="15.75">
      <c r="A466" s="119" t="s">
        <v>5045</v>
      </c>
      <c r="B466" s="126">
        <v>0</v>
      </c>
    </row>
    <row r="467" spans="1:2" ht="15.75">
      <c r="A467" s="119" t="s">
        <v>5046</v>
      </c>
      <c r="B467" s="126">
        <v>0</v>
      </c>
    </row>
    <row r="468" spans="1:2" ht="15.75">
      <c r="A468" s="119" t="s">
        <v>5047</v>
      </c>
      <c r="B468" s="126">
        <v>0</v>
      </c>
    </row>
    <row r="469" spans="1:2" ht="15.75">
      <c r="A469" s="119"/>
      <c r="B469" s="126"/>
    </row>
    <row r="470" ht="15.75">
      <c r="A470" s="119" t="s">
        <v>5048</v>
      </c>
    </row>
    <row r="471" spans="1:2" ht="15.75">
      <c r="A471" s="119" t="s">
        <v>5049</v>
      </c>
      <c r="B471" s="126">
        <v>0</v>
      </c>
    </row>
    <row r="472" spans="1:2" ht="15.75">
      <c r="A472" s="119" t="s">
        <v>5050</v>
      </c>
      <c r="B472" s="126">
        <v>0</v>
      </c>
    </row>
    <row r="473" spans="1:2" ht="15.75">
      <c r="A473" s="119" t="s">
        <v>5051</v>
      </c>
      <c r="B473" s="126">
        <v>0</v>
      </c>
    </row>
    <row r="474" spans="1:2" ht="15.75">
      <c r="A474" s="119" t="s">
        <v>5052</v>
      </c>
      <c r="B474" s="126">
        <v>0</v>
      </c>
    </row>
    <row r="475" spans="1:2" ht="15.75">
      <c r="A475" s="119" t="s">
        <v>5053</v>
      </c>
      <c r="B475" s="126">
        <v>0</v>
      </c>
    </row>
    <row r="476" spans="1:2" ht="15.75">
      <c r="A476" s="119" t="s">
        <v>5054</v>
      </c>
      <c r="B476" s="126">
        <v>0</v>
      </c>
    </row>
    <row r="477" spans="1:2" ht="15.75">
      <c r="A477" s="119" t="s">
        <v>5055</v>
      </c>
      <c r="B477" s="126">
        <v>0</v>
      </c>
    </row>
    <row r="478" spans="1:2" ht="15.75">
      <c r="A478" s="119" t="s">
        <v>5056</v>
      </c>
      <c r="B478" s="126">
        <v>0</v>
      </c>
    </row>
    <row r="479" ht="15.75">
      <c r="A479" s="119"/>
    </row>
    <row r="480" ht="15.75">
      <c r="A480" s="119" t="s">
        <v>5057</v>
      </c>
    </row>
    <row r="481" spans="1:2" ht="15.75">
      <c r="A481" s="119" t="s">
        <v>5058</v>
      </c>
      <c r="B481" s="126">
        <v>0</v>
      </c>
    </row>
    <row r="482" spans="1:2" ht="15.75">
      <c r="A482" s="119" t="s">
        <v>5059</v>
      </c>
      <c r="B482" s="126">
        <v>0</v>
      </c>
    </row>
    <row r="483" spans="1:2" ht="15.75">
      <c r="A483" s="119" t="s">
        <v>5060</v>
      </c>
      <c r="B483" s="126">
        <v>0</v>
      </c>
    </row>
    <row r="484" spans="1:2" ht="15.75">
      <c r="A484" s="119" t="s">
        <v>5061</v>
      </c>
      <c r="B484" s="126">
        <v>0</v>
      </c>
    </row>
    <row r="485" spans="1:2" ht="15.75">
      <c r="A485" s="119" t="s">
        <v>5062</v>
      </c>
      <c r="B485" s="126">
        <v>0</v>
      </c>
    </row>
    <row r="486" spans="1:2" ht="15.75">
      <c r="A486" s="119" t="s">
        <v>5063</v>
      </c>
      <c r="B486" s="126">
        <v>0</v>
      </c>
    </row>
    <row r="487" spans="1:2" ht="15.75">
      <c r="A487" s="119" t="s">
        <v>5064</v>
      </c>
      <c r="B487" s="126">
        <v>0</v>
      </c>
    </row>
    <row r="488" spans="1:2" ht="15.75">
      <c r="A488" s="119" t="s">
        <v>5065</v>
      </c>
      <c r="B488" s="126">
        <v>0</v>
      </c>
    </row>
    <row r="489" spans="1:2" ht="15.75">
      <c r="A489" s="119" t="s">
        <v>5066</v>
      </c>
      <c r="B489" s="126">
        <v>0</v>
      </c>
    </row>
    <row r="490" spans="1:2" ht="15.75">
      <c r="A490" s="119" t="s">
        <v>5067</v>
      </c>
      <c r="B490" s="126">
        <v>0</v>
      </c>
    </row>
    <row r="491" spans="1:2" ht="15.75">
      <c r="A491" s="119" t="s">
        <v>5068</v>
      </c>
      <c r="B491" s="126">
        <v>0</v>
      </c>
    </row>
    <row r="492" spans="1:2" ht="15.75">
      <c r="A492" s="119" t="s">
        <v>5069</v>
      </c>
      <c r="B492" s="126">
        <v>0</v>
      </c>
    </row>
    <row r="493" spans="1:2" ht="15.75">
      <c r="A493" s="119" t="s">
        <v>5070</v>
      </c>
      <c r="B493" s="126">
        <v>0</v>
      </c>
    </row>
    <row r="494" spans="1:2" ht="15.75">
      <c r="A494" s="119"/>
      <c r="B494" s="126"/>
    </row>
    <row r="495" ht="15.75">
      <c r="A495" s="119" t="s">
        <v>5071</v>
      </c>
    </row>
    <row r="496" ht="15.75">
      <c r="A496" s="119"/>
    </row>
    <row r="497" ht="15.75">
      <c r="A497" s="119" t="s">
        <v>5072</v>
      </c>
    </row>
    <row r="498" spans="1:2" ht="15.75">
      <c r="A498" s="119" t="s">
        <v>1126</v>
      </c>
      <c r="B498" s="126">
        <v>0</v>
      </c>
    </row>
    <row r="499" spans="1:2" ht="15.75">
      <c r="A499" s="119" t="s">
        <v>5073</v>
      </c>
      <c r="B499" s="126">
        <v>0</v>
      </c>
    </row>
    <row r="500" ht="15.75">
      <c r="A500" s="119"/>
    </row>
    <row r="501" ht="15.75">
      <c r="A501" s="119" t="s">
        <v>5074</v>
      </c>
    </row>
    <row r="502" spans="1:2" ht="15.75">
      <c r="A502" s="119" t="s">
        <v>5075</v>
      </c>
      <c r="B502" s="126">
        <v>0</v>
      </c>
    </row>
    <row r="503" ht="15.75">
      <c r="A503" s="119"/>
    </row>
    <row r="504" ht="15.75">
      <c r="A504" s="119" t="s">
        <v>5076</v>
      </c>
    </row>
    <row r="505" ht="15.75">
      <c r="A505" s="119"/>
    </row>
    <row r="506" ht="15.75">
      <c r="A506" s="119" t="s">
        <v>810</v>
      </c>
    </row>
    <row r="507" spans="1:2" ht="15.75">
      <c r="A507" s="119" t="s">
        <v>5077</v>
      </c>
      <c r="B507" s="126">
        <v>0</v>
      </c>
    </row>
    <row r="508" spans="1:2" ht="15.75">
      <c r="A508" s="119" t="s">
        <v>5078</v>
      </c>
      <c r="B508" s="126">
        <v>0</v>
      </c>
    </row>
    <row r="509" spans="1:2" ht="15.75">
      <c r="A509" s="119" t="s">
        <v>5079</v>
      </c>
      <c r="B509" s="126">
        <v>0</v>
      </c>
    </row>
    <row r="510" spans="1:2" ht="15.75">
      <c r="A510" s="119" t="s">
        <v>5080</v>
      </c>
      <c r="B510" s="126">
        <v>0</v>
      </c>
    </row>
    <row r="511" spans="1:2" ht="15.75">
      <c r="A511" s="119" t="s">
        <v>5081</v>
      </c>
      <c r="B511" s="126">
        <v>0</v>
      </c>
    </row>
    <row r="512" spans="1:2" ht="15.75">
      <c r="A512" s="119" t="s">
        <v>5082</v>
      </c>
      <c r="B512" s="126">
        <v>0</v>
      </c>
    </row>
    <row r="513" spans="1:2" ht="15.75">
      <c r="A513" s="119" t="s">
        <v>5083</v>
      </c>
      <c r="B513" s="126">
        <v>0</v>
      </c>
    </row>
    <row r="514" spans="1:2" ht="15.75">
      <c r="A514" s="119" t="s">
        <v>5084</v>
      </c>
      <c r="B514" s="126">
        <v>0</v>
      </c>
    </row>
    <row r="515" spans="1:2" ht="15.75">
      <c r="A515" s="119"/>
      <c r="B515" s="126"/>
    </row>
    <row r="516" ht="15.75">
      <c r="A516" s="119" t="s">
        <v>3007</v>
      </c>
    </row>
    <row r="517" spans="1:2" ht="15.75">
      <c r="A517" s="119" t="s">
        <v>5085</v>
      </c>
      <c r="B517" s="126">
        <v>0</v>
      </c>
    </row>
    <row r="518" spans="1:2" ht="15.75">
      <c r="A518" s="119" t="s">
        <v>5086</v>
      </c>
      <c r="B518" s="126">
        <v>0</v>
      </c>
    </row>
    <row r="519" spans="1:2" ht="15.75">
      <c r="A519" s="119" t="s">
        <v>5081</v>
      </c>
      <c r="B519" s="126">
        <v>0</v>
      </c>
    </row>
    <row r="520" spans="1:2" ht="15.75">
      <c r="A520" s="119" t="s">
        <v>5087</v>
      </c>
      <c r="B520" s="126">
        <v>0</v>
      </c>
    </row>
    <row r="521" spans="1:2" ht="15.75">
      <c r="A521" s="119" t="s">
        <v>5088</v>
      </c>
      <c r="B521" s="126">
        <v>0</v>
      </c>
    </row>
    <row r="522" spans="1:2" ht="15.75">
      <c r="A522" s="119" t="s">
        <v>5089</v>
      </c>
      <c r="B522" s="126">
        <v>0</v>
      </c>
    </row>
    <row r="523" spans="1:2" ht="15.75">
      <c r="A523" s="119" t="s">
        <v>5090</v>
      </c>
      <c r="B523" s="126">
        <v>0</v>
      </c>
    </row>
    <row r="524" spans="1:2" ht="15.75">
      <c r="A524" s="119" t="s">
        <v>5091</v>
      </c>
      <c r="B524" s="126">
        <v>0</v>
      </c>
    </row>
    <row r="525" spans="1:2" ht="15.75">
      <c r="A525" s="119"/>
      <c r="B525" s="126"/>
    </row>
    <row r="526" ht="15.75">
      <c r="A526" s="119" t="s">
        <v>800</v>
      </c>
    </row>
    <row r="527" spans="1:2" ht="15.75">
      <c r="A527" s="119" t="s">
        <v>5092</v>
      </c>
      <c r="B527" s="126">
        <v>0</v>
      </c>
    </row>
    <row r="528" ht="15.75">
      <c r="A528" s="119"/>
    </row>
    <row r="529" ht="15.75">
      <c r="A529" s="119" t="s">
        <v>2847</v>
      </c>
    </row>
    <row r="530" spans="1:2" ht="15.75">
      <c r="A530" s="119" t="s">
        <v>5093</v>
      </c>
      <c r="B530" s="126">
        <v>0</v>
      </c>
    </row>
    <row r="531" ht="15.75">
      <c r="A531" s="119"/>
    </row>
    <row r="532" ht="15.75">
      <c r="A532" s="119" t="s">
        <v>5094</v>
      </c>
    </row>
    <row r="533" spans="1:2" ht="15.75">
      <c r="A533" s="119" t="s">
        <v>5075</v>
      </c>
      <c r="B533" s="126">
        <v>0</v>
      </c>
    </row>
    <row r="534" ht="15.75">
      <c r="A534" s="119"/>
    </row>
    <row r="535" ht="15.75">
      <c r="A535" s="119" t="s">
        <v>5095</v>
      </c>
    </row>
    <row r="536" spans="1:2" ht="15.75">
      <c r="A536" s="119" t="s">
        <v>5096</v>
      </c>
      <c r="B536" s="126">
        <v>0</v>
      </c>
    </row>
    <row r="537" spans="1:2" ht="15.75">
      <c r="A537" s="119" t="s">
        <v>5097</v>
      </c>
      <c r="B537" s="126">
        <v>0</v>
      </c>
    </row>
    <row r="538" ht="15.75">
      <c r="A538" s="119"/>
    </row>
    <row r="540" ht="20.25">
      <c r="A540" s="120" t="s">
        <v>5099</v>
      </c>
    </row>
    <row r="541" ht="15.75">
      <c r="A541" s="119"/>
    </row>
    <row r="542" ht="15.75">
      <c r="A542" s="119" t="s">
        <v>5100</v>
      </c>
    </row>
    <row r="543" ht="15.75">
      <c r="A543" s="119"/>
    </row>
    <row r="544" ht="15.75">
      <c r="A544" s="119" t="s">
        <v>5101</v>
      </c>
    </row>
    <row r="545" spans="1:2" ht="15.75">
      <c r="A545" s="119" t="s">
        <v>5102</v>
      </c>
      <c r="B545" s="126">
        <v>2</v>
      </c>
    </row>
    <row r="546" ht="15.75">
      <c r="A546" s="119"/>
    </row>
    <row r="547" ht="15.75">
      <c r="A547" s="119" t="s">
        <v>5103</v>
      </c>
    </row>
    <row r="548" spans="1:2" ht="15.75">
      <c r="A548" s="119" t="s">
        <v>1027</v>
      </c>
      <c r="B548" s="126">
        <v>2</v>
      </c>
    </row>
    <row r="549" spans="1:2" ht="15.75">
      <c r="A549" s="119"/>
      <c r="B549" s="126"/>
    </row>
    <row r="550" ht="15.75">
      <c r="A550" s="119" t="s">
        <v>5104</v>
      </c>
    </row>
    <row r="551" spans="1:2" ht="15.75">
      <c r="A551" s="119" t="s">
        <v>1027</v>
      </c>
      <c r="B551" s="126">
        <v>2</v>
      </c>
    </row>
    <row r="552" ht="15.75">
      <c r="A552" s="119"/>
    </row>
    <row r="553" ht="15.75">
      <c r="A553" s="119" t="s">
        <v>5105</v>
      </c>
    </row>
    <row r="554" spans="1:2" ht="15.75">
      <c r="A554" s="119" t="s">
        <v>5106</v>
      </c>
      <c r="B554" s="126">
        <v>2</v>
      </c>
    </row>
    <row r="555" ht="15.75">
      <c r="A555" s="119"/>
    </row>
    <row r="556" ht="15.75">
      <c r="A556" s="119" t="s">
        <v>5107</v>
      </c>
    </row>
    <row r="557" spans="1:2" ht="15.75">
      <c r="A557" s="119" t="s">
        <v>5108</v>
      </c>
      <c r="B557" s="126">
        <v>2</v>
      </c>
    </row>
    <row r="558" spans="1:2" ht="15.75">
      <c r="A558" s="119" t="s">
        <v>5109</v>
      </c>
      <c r="B558" s="126" t="s">
        <v>6716</v>
      </c>
    </row>
    <row r="559" ht="15.75">
      <c r="A559" s="119"/>
    </row>
    <row r="560" ht="15.75">
      <c r="A560" s="119" t="s">
        <v>5110</v>
      </c>
    </row>
    <row r="561" spans="1:2" ht="15.75">
      <c r="A561" s="119" t="s">
        <v>5111</v>
      </c>
      <c r="B561" s="126">
        <v>2</v>
      </c>
    </row>
    <row r="562" spans="1:2" ht="15.75">
      <c r="A562" s="119" t="s">
        <v>5112</v>
      </c>
      <c r="B562" s="126" t="s">
        <v>5098</v>
      </c>
    </row>
    <row r="563" spans="1:2" ht="15.75">
      <c r="A563" s="119" t="s">
        <v>5113</v>
      </c>
      <c r="B563" s="126">
        <v>2</v>
      </c>
    </row>
    <row r="564" spans="1:2" ht="15.75">
      <c r="A564" s="119" t="s">
        <v>5114</v>
      </c>
      <c r="B564" s="126">
        <v>2</v>
      </c>
    </row>
    <row r="565" spans="1:2" ht="15.75">
      <c r="A565" s="119" t="s">
        <v>5115</v>
      </c>
      <c r="B565" s="126">
        <v>2</v>
      </c>
    </row>
    <row r="566" ht="15.75">
      <c r="A566" s="119"/>
    </row>
    <row r="567" ht="15.75">
      <c r="A567" s="119" t="s">
        <v>5116</v>
      </c>
    </row>
    <row r="568" spans="1:2" ht="15.75">
      <c r="A568" s="119" t="s">
        <v>5117</v>
      </c>
      <c r="B568" s="126">
        <v>2</v>
      </c>
    </row>
    <row r="569" spans="1:2" ht="15.75">
      <c r="A569" s="119" t="s">
        <v>5118</v>
      </c>
      <c r="B569" s="126">
        <v>2</v>
      </c>
    </row>
    <row r="570" ht="15.75">
      <c r="A570" s="119"/>
    </row>
    <row r="571" ht="15.75">
      <c r="A571" s="119" t="s">
        <v>5119</v>
      </c>
    </row>
    <row r="572" spans="1:2" ht="15.75">
      <c r="A572" s="119" t="s">
        <v>1027</v>
      </c>
      <c r="B572" s="126">
        <v>2</v>
      </c>
    </row>
    <row r="573" ht="15.75">
      <c r="A573" s="119"/>
    </row>
    <row r="574" ht="15.75">
      <c r="A574" s="119" t="s">
        <v>5120</v>
      </c>
    </row>
    <row r="575" spans="1:2" ht="15.75">
      <c r="A575" s="119" t="s">
        <v>5121</v>
      </c>
      <c r="B575" s="126">
        <v>2</v>
      </c>
    </row>
    <row r="576" spans="1:2" ht="15.75">
      <c r="A576" s="119" t="s">
        <v>5122</v>
      </c>
      <c r="B576" s="126">
        <v>2</v>
      </c>
    </row>
    <row r="577" ht="15.75">
      <c r="A577" s="119"/>
    </row>
    <row r="578" ht="15.75">
      <c r="A578" s="119" t="s">
        <v>5123</v>
      </c>
    </row>
    <row r="579" spans="1:2" ht="15.75">
      <c r="A579" s="119" t="s">
        <v>5124</v>
      </c>
      <c r="B579" s="126">
        <v>2</v>
      </c>
    </row>
    <row r="580" spans="1:2" ht="15.75">
      <c r="A580" s="119" t="s">
        <v>5125</v>
      </c>
      <c r="B580" s="126" t="s">
        <v>5098</v>
      </c>
    </row>
    <row r="581" spans="1:2" ht="15.75">
      <c r="A581" s="119" t="s">
        <v>5126</v>
      </c>
      <c r="B581" s="126">
        <v>2</v>
      </c>
    </row>
    <row r="582" spans="1:2" ht="15.75">
      <c r="A582" s="119" t="s">
        <v>5127</v>
      </c>
      <c r="B582" s="126">
        <v>2</v>
      </c>
    </row>
    <row r="583" ht="15.75">
      <c r="A583" s="119"/>
    </row>
    <row r="584" ht="15.75">
      <c r="A584" s="119" t="s">
        <v>5128</v>
      </c>
    </row>
    <row r="585" spans="1:2" ht="15.75">
      <c r="A585" s="119" t="s">
        <v>5129</v>
      </c>
      <c r="B585" s="126">
        <v>1</v>
      </c>
    </row>
    <row r="586" spans="1:2" ht="15.75">
      <c r="A586" s="119" t="s">
        <v>5130</v>
      </c>
      <c r="B586" s="126">
        <v>2</v>
      </c>
    </row>
    <row r="587" spans="1:2" ht="15.75">
      <c r="A587" s="119" t="s">
        <v>5131</v>
      </c>
      <c r="B587" s="126" t="s">
        <v>6716</v>
      </c>
    </row>
    <row r="588" spans="1:2" ht="15.75">
      <c r="A588" s="119" t="s">
        <v>5132</v>
      </c>
      <c r="B588" s="126" t="s">
        <v>6716</v>
      </c>
    </row>
    <row r="589" spans="1:2" ht="15.75">
      <c r="A589" s="119" t="s">
        <v>5133</v>
      </c>
      <c r="B589" s="126">
        <v>1</v>
      </c>
    </row>
    <row r="590" spans="1:2" ht="15.75">
      <c r="A590" s="119" t="s">
        <v>5134</v>
      </c>
      <c r="B590" s="126">
        <v>2</v>
      </c>
    </row>
    <row r="591" spans="1:2" ht="15.75">
      <c r="A591" s="119" t="s">
        <v>5135</v>
      </c>
      <c r="B591" s="126">
        <v>1</v>
      </c>
    </row>
    <row r="592" spans="1:2" ht="15.75">
      <c r="A592" s="119" t="s">
        <v>5136</v>
      </c>
      <c r="B592" s="126">
        <v>1</v>
      </c>
    </row>
    <row r="593" spans="1:2" ht="15.75">
      <c r="A593" s="119" t="s">
        <v>5137</v>
      </c>
      <c r="B593" s="126">
        <v>2</v>
      </c>
    </row>
    <row r="594" spans="1:2" ht="15.75">
      <c r="A594" s="119" t="s">
        <v>5138</v>
      </c>
      <c r="B594" s="126">
        <v>2</v>
      </c>
    </row>
    <row r="595" spans="1:2" ht="15.75">
      <c r="A595" s="119" t="s">
        <v>5139</v>
      </c>
      <c r="B595" s="126" t="s">
        <v>6716</v>
      </c>
    </row>
    <row r="596" spans="1:2" ht="15.75">
      <c r="A596" s="119" t="s">
        <v>5140</v>
      </c>
      <c r="B596" s="126" t="s">
        <v>6716</v>
      </c>
    </row>
    <row r="597" spans="1:2" ht="15.75">
      <c r="A597" s="119" t="s">
        <v>5141</v>
      </c>
      <c r="B597" s="126">
        <v>1</v>
      </c>
    </row>
    <row r="598" spans="1:2" ht="15.75">
      <c r="A598" s="119" t="s">
        <v>2015</v>
      </c>
      <c r="B598" s="126" t="s">
        <v>5098</v>
      </c>
    </row>
    <row r="599" ht="15.75">
      <c r="A599" s="119"/>
    </row>
    <row r="600" ht="15.75">
      <c r="A600" s="119"/>
    </row>
    <row r="602" ht="20.25">
      <c r="A602" s="120" t="s">
        <v>5142</v>
      </c>
    </row>
    <row r="603" ht="15.75">
      <c r="A603" s="119"/>
    </row>
    <row r="604" ht="15.75">
      <c r="A604" s="119" t="s">
        <v>5143</v>
      </c>
    </row>
    <row r="605" ht="15.75">
      <c r="A605" s="119"/>
    </row>
    <row r="606" ht="15.75">
      <c r="A606" s="119" t="s">
        <v>5144</v>
      </c>
    </row>
    <row r="607" spans="1:2" ht="15.75">
      <c r="A607" s="119" t="s">
        <v>5145</v>
      </c>
      <c r="B607" s="126">
        <v>0</v>
      </c>
    </row>
    <row r="608" spans="1:2" ht="15.75">
      <c r="A608" s="119" t="s">
        <v>5146</v>
      </c>
      <c r="B608" s="126">
        <v>0</v>
      </c>
    </row>
    <row r="609" spans="1:2" ht="15.75">
      <c r="A609" s="119" t="s">
        <v>5147</v>
      </c>
      <c r="B609" s="126">
        <v>0</v>
      </c>
    </row>
    <row r="610" spans="1:2" ht="15.75">
      <c r="A610" s="119" t="s">
        <v>5148</v>
      </c>
      <c r="B610" s="126">
        <v>0</v>
      </c>
    </row>
    <row r="611" spans="1:2" ht="15.75">
      <c r="A611" s="119" t="s">
        <v>5149</v>
      </c>
      <c r="B611" s="126">
        <v>0</v>
      </c>
    </row>
    <row r="612" spans="1:2" ht="15.75">
      <c r="A612" s="119" t="s">
        <v>5150</v>
      </c>
      <c r="B612" s="126">
        <v>0</v>
      </c>
    </row>
    <row r="613" spans="1:2" ht="15.75">
      <c r="A613" s="119" t="s">
        <v>5151</v>
      </c>
      <c r="B613" s="126">
        <v>0</v>
      </c>
    </row>
    <row r="614" spans="1:2" ht="15.75">
      <c r="A614" s="119" t="s">
        <v>5152</v>
      </c>
      <c r="B614" s="126">
        <v>0</v>
      </c>
    </row>
    <row r="615" spans="1:2" ht="15.75">
      <c r="A615" s="119" t="s">
        <v>5153</v>
      </c>
      <c r="B615" s="126">
        <v>0</v>
      </c>
    </row>
    <row r="616" spans="1:2" ht="15.75">
      <c r="A616" s="119" t="s">
        <v>5154</v>
      </c>
      <c r="B616" s="126">
        <v>0</v>
      </c>
    </row>
    <row r="617" spans="1:2" ht="15.75">
      <c r="A617" s="119" t="s">
        <v>5155</v>
      </c>
      <c r="B617" s="126">
        <v>0</v>
      </c>
    </row>
    <row r="618" spans="1:2" ht="15.75">
      <c r="A618" s="119" t="s">
        <v>5156</v>
      </c>
      <c r="B618" s="126">
        <v>0</v>
      </c>
    </row>
    <row r="619" spans="1:2" ht="15.75">
      <c r="A619" s="119" t="s">
        <v>5157</v>
      </c>
      <c r="B619" s="126">
        <v>0</v>
      </c>
    </row>
    <row r="620" ht="15.75">
      <c r="A620" s="119" t="s">
        <v>5158</v>
      </c>
    </row>
    <row r="621" spans="1:2" ht="15.75">
      <c r="A621" s="119" t="s">
        <v>5159</v>
      </c>
      <c r="B621" s="126">
        <v>0</v>
      </c>
    </row>
    <row r="622" spans="1:2" ht="15.75">
      <c r="A622" s="119" t="s">
        <v>5160</v>
      </c>
      <c r="B622" s="126">
        <v>0</v>
      </c>
    </row>
    <row r="623" spans="1:2" ht="15.75">
      <c r="A623" s="119" t="s">
        <v>5161</v>
      </c>
      <c r="B623" s="126">
        <v>0</v>
      </c>
    </row>
    <row r="624" spans="1:2" ht="15.75">
      <c r="A624" s="119" t="s">
        <v>5150</v>
      </c>
      <c r="B624" s="126">
        <v>0</v>
      </c>
    </row>
    <row r="625" spans="1:2" ht="15.75">
      <c r="A625" s="119" t="s">
        <v>3200</v>
      </c>
      <c r="B625" s="126">
        <v>0</v>
      </c>
    </row>
    <row r="626" ht="15.75">
      <c r="A626" s="119"/>
    </row>
    <row r="627" ht="15.75">
      <c r="A627" s="119" t="s">
        <v>3201</v>
      </c>
    </row>
    <row r="628" spans="1:2" ht="15.75">
      <c r="A628" s="119" t="s">
        <v>3202</v>
      </c>
      <c r="B628" s="126">
        <v>2</v>
      </c>
    </row>
    <row r="629" spans="1:2" ht="15.75">
      <c r="A629" s="119" t="s">
        <v>3203</v>
      </c>
      <c r="B629" s="126" t="s">
        <v>6716</v>
      </c>
    </row>
    <row r="630" spans="1:2" ht="15.75">
      <c r="A630" s="119" t="s">
        <v>3204</v>
      </c>
      <c r="B630" s="126" t="s">
        <v>6716</v>
      </c>
    </row>
    <row r="631" spans="1:2" ht="15.75">
      <c r="A631" s="119" t="s">
        <v>3205</v>
      </c>
      <c r="B631" s="126" t="s">
        <v>6716</v>
      </c>
    </row>
    <row r="632" spans="1:2" ht="15.75">
      <c r="A632" s="119" t="s">
        <v>3206</v>
      </c>
      <c r="B632" s="126">
        <v>1</v>
      </c>
    </row>
    <row r="633" spans="1:2" ht="15.75">
      <c r="A633" s="119" t="s">
        <v>3207</v>
      </c>
      <c r="B633" s="126">
        <v>1</v>
      </c>
    </row>
    <row r="634" spans="1:2" ht="15.75">
      <c r="A634" s="119" t="s">
        <v>3208</v>
      </c>
      <c r="B634" s="126">
        <v>1</v>
      </c>
    </row>
    <row r="635" spans="1:2" ht="15.75">
      <c r="A635" s="119" t="s">
        <v>3209</v>
      </c>
      <c r="B635" s="126">
        <v>1</v>
      </c>
    </row>
    <row r="636" spans="1:2" ht="15.75">
      <c r="A636" s="119" t="s">
        <v>3210</v>
      </c>
      <c r="B636" s="126">
        <v>1</v>
      </c>
    </row>
    <row r="637" spans="1:2" ht="15.75">
      <c r="A637" s="119" t="s">
        <v>3211</v>
      </c>
      <c r="B637" s="126">
        <v>1</v>
      </c>
    </row>
    <row r="638" ht="15.75">
      <c r="A638" s="119"/>
    </row>
    <row r="639" ht="15.75">
      <c r="A639" s="119" t="s">
        <v>3212</v>
      </c>
    </row>
    <row r="640" ht="15.75">
      <c r="A640" s="119"/>
    </row>
    <row r="641" ht="15.75">
      <c r="A641" s="119" t="s">
        <v>3007</v>
      </c>
    </row>
    <row r="642" spans="1:2" ht="15.75">
      <c r="A642" s="119" t="s">
        <v>3213</v>
      </c>
      <c r="B642" s="126" t="s">
        <v>772</v>
      </c>
    </row>
    <row r="643" ht="15.75">
      <c r="A643" s="119"/>
    </row>
    <row r="644" ht="15.75">
      <c r="A644" s="119" t="s">
        <v>3214</v>
      </c>
    </row>
    <row r="645" spans="1:2" ht="15.75">
      <c r="A645" s="119" t="s">
        <v>3215</v>
      </c>
      <c r="B645" s="126" t="s">
        <v>772</v>
      </c>
    </row>
    <row r="646" ht="15.75">
      <c r="A646" s="119"/>
    </row>
    <row r="647" ht="15.75">
      <c r="A647" s="119" t="s">
        <v>3216</v>
      </c>
    </row>
    <row r="648" spans="1:2" ht="15.75">
      <c r="A648" s="119" t="s">
        <v>3217</v>
      </c>
      <c r="B648" s="126" t="s">
        <v>772</v>
      </c>
    </row>
    <row r="649" spans="1:2" ht="15.75">
      <c r="A649" s="119" t="s">
        <v>3218</v>
      </c>
      <c r="B649" s="126">
        <v>0</v>
      </c>
    </row>
    <row r="650" spans="1:2" ht="15.75">
      <c r="A650" s="119" t="s">
        <v>3219</v>
      </c>
      <c r="B650" s="126" t="s">
        <v>772</v>
      </c>
    </row>
    <row r="651" spans="1:2" ht="15.75">
      <c r="A651" s="119" t="s">
        <v>3220</v>
      </c>
      <c r="B651" s="126">
        <v>0</v>
      </c>
    </row>
    <row r="652" spans="1:2" ht="15.75">
      <c r="A652" s="119" t="s">
        <v>3221</v>
      </c>
      <c r="B652" s="126" t="s">
        <v>772</v>
      </c>
    </row>
    <row r="653" ht="15.75">
      <c r="A653" s="119"/>
    </row>
    <row r="654" ht="15.75">
      <c r="A654" s="119" t="s">
        <v>3222</v>
      </c>
    </row>
    <row r="655" spans="1:2" ht="15.75">
      <c r="A655" s="119" t="s">
        <v>3223</v>
      </c>
      <c r="B655" s="126" t="s">
        <v>772</v>
      </c>
    </row>
    <row r="656" ht="15.75">
      <c r="A656" s="119"/>
    </row>
    <row r="657" ht="15.75">
      <c r="A657" s="119" t="s">
        <v>3224</v>
      </c>
    </row>
    <row r="658" ht="15.75">
      <c r="A658" s="119"/>
    </row>
    <row r="659" ht="15.75">
      <c r="A659" s="119" t="s">
        <v>3214</v>
      </c>
    </row>
    <row r="660" spans="1:2" ht="15.75">
      <c r="A660" s="119" t="s">
        <v>3225</v>
      </c>
      <c r="B660" s="126" t="s">
        <v>772</v>
      </c>
    </row>
    <row r="661" spans="1:2" ht="15.75">
      <c r="A661" s="119" t="s">
        <v>3226</v>
      </c>
      <c r="B661" s="126" t="s">
        <v>772</v>
      </c>
    </row>
    <row r="662" spans="1:2" ht="15.75">
      <c r="A662" s="119" t="s">
        <v>3227</v>
      </c>
      <c r="B662" s="126">
        <v>0</v>
      </c>
    </row>
    <row r="663" spans="1:2" ht="15.75">
      <c r="A663" s="119" t="s">
        <v>3228</v>
      </c>
      <c r="B663" s="126">
        <v>0</v>
      </c>
    </row>
    <row r="664" spans="1:2" ht="15.75">
      <c r="A664" s="119" t="s">
        <v>3229</v>
      </c>
      <c r="B664" s="126">
        <v>0</v>
      </c>
    </row>
    <row r="665" spans="1:2" ht="15.75">
      <c r="A665" s="119" t="s">
        <v>3230</v>
      </c>
      <c r="B665" s="126">
        <v>0</v>
      </c>
    </row>
    <row r="666" spans="1:2" ht="15.75">
      <c r="A666" s="119" t="s">
        <v>3231</v>
      </c>
      <c r="B666" s="126">
        <v>0</v>
      </c>
    </row>
    <row r="667" spans="1:2" ht="15.75">
      <c r="A667" s="119" t="s">
        <v>3232</v>
      </c>
      <c r="B667" s="126">
        <v>0</v>
      </c>
    </row>
    <row r="668" spans="1:2" ht="15.75">
      <c r="A668" s="119" t="s">
        <v>3233</v>
      </c>
      <c r="B668" s="126">
        <v>0</v>
      </c>
    </row>
    <row r="669" spans="1:2" ht="15.75">
      <c r="A669" s="119" t="s">
        <v>3234</v>
      </c>
      <c r="B669" s="126">
        <v>0</v>
      </c>
    </row>
    <row r="670" spans="1:2" ht="15.75">
      <c r="A670" s="119" t="s">
        <v>3235</v>
      </c>
      <c r="B670" s="126">
        <v>1</v>
      </c>
    </row>
    <row r="671" spans="1:2" ht="15.75">
      <c r="A671" s="119" t="s">
        <v>3236</v>
      </c>
      <c r="B671" s="126">
        <v>1</v>
      </c>
    </row>
    <row r="672" spans="1:2" ht="15.75">
      <c r="A672" s="119" t="s">
        <v>3237</v>
      </c>
      <c r="B672" s="126">
        <v>1</v>
      </c>
    </row>
    <row r="673" ht="15.75">
      <c r="A673" s="119"/>
    </row>
    <row r="674" ht="15.75">
      <c r="A674" s="119"/>
    </row>
    <row r="675" ht="15.75">
      <c r="A675" s="119" t="s">
        <v>3238</v>
      </c>
    </row>
    <row r="676" ht="15.75">
      <c r="A676" s="119"/>
    </row>
    <row r="677" ht="15.75">
      <c r="A677" s="119" t="s">
        <v>3239</v>
      </c>
    </row>
    <row r="678" spans="1:2" ht="15.75">
      <c r="A678" s="119" t="s">
        <v>3240</v>
      </c>
      <c r="B678" s="126">
        <v>2</v>
      </c>
    </row>
    <row r="679" spans="1:2" ht="15.75">
      <c r="A679" s="119" t="s">
        <v>3241</v>
      </c>
      <c r="B679" s="126">
        <v>2</v>
      </c>
    </row>
    <row r="680" spans="1:2" ht="15.75">
      <c r="A680" s="119" t="s">
        <v>3242</v>
      </c>
      <c r="B680" s="126">
        <v>2</v>
      </c>
    </row>
    <row r="681" spans="1:2" ht="15.75">
      <c r="A681" s="119" t="s">
        <v>3243</v>
      </c>
      <c r="B681" s="126">
        <v>2</v>
      </c>
    </row>
    <row r="682" ht="15.75">
      <c r="A682" s="119"/>
    </row>
    <row r="683" ht="15.75">
      <c r="A683" s="119" t="s">
        <v>3244</v>
      </c>
    </row>
    <row r="684" spans="1:2" ht="15.75">
      <c r="A684" s="119" t="s">
        <v>3245</v>
      </c>
      <c r="B684" s="126">
        <v>2</v>
      </c>
    </row>
    <row r="685" spans="1:2" ht="15.75">
      <c r="A685" s="119" t="s">
        <v>3246</v>
      </c>
      <c r="B685" s="126">
        <v>2</v>
      </c>
    </row>
    <row r="686" spans="1:2" ht="15.75">
      <c r="A686" s="119" t="s">
        <v>3247</v>
      </c>
      <c r="B686" s="126">
        <v>2</v>
      </c>
    </row>
    <row r="687" ht="15.75">
      <c r="A687" s="119"/>
    </row>
    <row r="688" ht="15.75">
      <c r="A688" s="119" t="s">
        <v>3248</v>
      </c>
    </row>
    <row r="689" spans="1:2" ht="15.75">
      <c r="A689" s="119" t="s">
        <v>3249</v>
      </c>
      <c r="B689" s="126" t="s">
        <v>6716</v>
      </c>
    </row>
    <row r="690" spans="1:2" ht="15.75">
      <c r="A690" s="119" t="s">
        <v>3250</v>
      </c>
      <c r="B690" s="126" t="s">
        <v>6716</v>
      </c>
    </row>
    <row r="691" spans="1:2" ht="15.75">
      <c r="A691" s="119" t="s">
        <v>3251</v>
      </c>
      <c r="B691" s="126" t="s">
        <v>6716</v>
      </c>
    </row>
    <row r="692" spans="1:2" ht="15.75">
      <c r="A692" s="119" t="s">
        <v>3252</v>
      </c>
      <c r="B692" s="126" t="s">
        <v>6716</v>
      </c>
    </row>
    <row r="693" spans="1:2" ht="15.75">
      <c r="A693" s="119" t="s">
        <v>3253</v>
      </c>
      <c r="B693" s="126">
        <v>0</v>
      </c>
    </row>
    <row r="694" spans="1:2" ht="15.75">
      <c r="A694" s="119" t="s">
        <v>3254</v>
      </c>
      <c r="B694" s="126">
        <v>0</v>
      </c>
    </row>
    <row r="695" ht="15.75">
      <c r="A695" s="119"/>
    </row>
    <row r="696" ht="15.75">
      <c r="A696" s="119" t="s">
        <v>3255</v>
      </c>
    </row>
    <row r="697" ht="15.75">
      <c r="A697" s="119"/>
    </row>
    <row r="698" ht="15.75">
      <c r="A698" s="119" t="s">
        <v>3256</v>
      </c>
    </row>
    <row r="699" spans="1:2" ht="15.75">
      <c r="A699" s="119" t="s">
        <v>3257</v>
      </c>
      <c r="B699" s="126">
        <v>0</v>
      </c>
    </row>
    <row r="700" spans="1:2" ht="15.75">
      <c r="A700" s="119" t="s">
        <v>3258</v>
      </c>
      <c r="B700" s="126">
        <v>0</v>
      </c>
    </row>
    <row r="701" spans="1:2" ht="15.75">
      <c r="A701" s="119" t="s">
        <v>3259</v>
      </c>
      <c r="B701" s="126">
        <v>0</v>
      </c>
    </row>
    <row r="702" spans="1:2" ht="15.75">
      <c r="A702" s="119" t="s">
        <v>3259</v>
      </c>
      <c r="B702" s="126">
        <v>0</v>
      </c>
    </row>
    <row r="703" spans="1:2" ht="15.75">
      <c r="A703" s="119" t="s">
        <v>3260</v>
      </c>
      <c r="B703" s="126">
        <v>0</v>
      </c>
    </row>
    <row r="704" spans="1:2" ht="15.75">
      <c r="A704" s="119" t="s">
        <v>3261</v>
      </c>
      <c r="B704" s="126">
        <v>0</v>
      </c>
    </row>
    <row r="705" spans="1:2" ht="15.75">
      <c r="A705" s="119" t="s">
        <v>3262</v>
      </c>
      <c r="B705" s="126">
        <v>0</v>
      </c>
    </row>
    <row r="706" spans="1:2" ht="15.75">
      <c r="A706" s="119" t="s">
        <v>3263</v>
      </c>
      <c r="B706" s="126">
        <v>0</v>
      </c>
    </row>
    <row r="707" spans="1:2" ht="15.75">
      <c r="A707" s="119" t="s">
        <v>3264</v>
      </c>
      <c r="B707" s="126">
        <v>0</v>
      </c>
    </row>
    <row r="708" spans="1:2" ht="15.75">
      <c r="A708" s="119" t="s">
        <v>3265</v>
      </c>
      <c r="B708" s="126">
        <v>0</v>
      </c>
    </row>
    <row r="709" spans="1:2" ht="15.75">
      <c r="A709" s="119" t="s">
        <v>3266</v>
      </c>
      <c r="B709" s="126">
        <v>0</v>
      </c>
    </row>
    <row r="710" ht="15.75">
      <c r="A710" s="119"/>
    </row>
    <row r="711" ht="15.75">
      <c r="A711" s="119" t="s">
        <v>3267</v>
      </c>
    </row>
    <row r="712" spans="1:2" ht="15.75">
      <c r="A712" s="119" t="s">
        <v>3268</v>
      </c>
      <c r="B712" s="126">
        <v>0</v>
      </c>
    </row>
    <row r="713" spans="1:2" ht="15.75">
      <c r="A713" s="119" t="s">
        <v>3269</v>
      </c>
      <c r="B713" s="126">
        <v>0</v>
      </c>
    </row>
    <row r="714" spans="1:2" ht="15.75">
      <c r="A714" s="119" t="s">
        <v>3270</v>
      </c>
      <c r="B714" s="126">
        <v>0</v>
      </c>
    </row>
    <row r="715" spans="1:2" ht="15.75">
      <c r="A715" s="119" t="s">
        <v>3271</v>
      </c>
      <c r="B715" s="126">
        <v>0</v>
      </c>
    </row>
    <row r="716" spans="1:2" ht="15.75">
      <c r="A716" s="119" t="s">
        <v>3272</v>
      </c>
      <c r="B716" s="126">
        <v>0</v>
      </c>
    </row>
    <row r="717" spans="1:2" ht="15.75">
      <c r="A717" s="119" t="s">
        <v>3273</v>
      </c>
      <c r="B717" s="126">
        <v>0</v>
      </c>
    </row>
    <row r="718" spans="1:2" ht="15.75">
      <c r="A718" s="119" t="s">
        <v>3274</v>
      </c>
      <c r="B718" s="126">
        <v>0</v>
      </c>
    </row>
    <row r="719" ht="15.75">
      <c r="A719" s="119"/>
    </row>
    <row r="720" ht="15.75">
      <c r="A720" s="119" t="s">
        <v>3275</v>
      </c>
    </row>
    <row r="721" spans="1:2" ht="15.75">
      <c r="A721" s="119" t="s">
        <v>3276</v>
      </c>
      <c r="B721" s="126">
        <v>0</v>
      </c>
    </row>
    <row r="722" spans="1:2" ht="15.75">
      <c r="A722" s="119" t="s">
        <v>3277</v>
      </c>
      <c r="B722" s="126">
        <v>0</v>
      </c>
    </row>
    <row r="723" spans="1:2" ht="15.75">
      <c r="A723" s="119" t="s">
        <v>3278</v>
      </c>
      <c r="B723" s="126">
        <v>0</v>
      </c>
    </row>
    <row r="724" spans="1:2" ht="15.75">
      <c r="A724" s="119" t="s">
        <v>3279</v>
      </c>
      <c r="B724" s="126">
        <v>0</v>
      </c>
    </row>
    <row r="725" spans="1:2" ht="15.75">
      <c r="A725" s="119" t="s">
        <v>3280</v>
      </c>
      <c r="B725" s="126">
        <v>0</v>
      </c>
    </row>
    <row r="726" spans="1:2" ht="15.75">
      <c r="A726" s="119" t="s">
        <v>3281</v>
      </c>
      <c r="B726" s="126">
        <v>0</v>
      </c>
    </row>
    <row r="727" spans="1:2" ht="15.75">
      <c r="A727" s="119" t="s">
        <v>3282</v>
      </c>
      <c r="B727" s="126">
        <v>0</v>
      </c>
    </row>
    <row r="728" ht="15.75">
      <c r="A728" s="119"/>
    </row>
    <row r="729" ht="15.75">
      <c r="A729" s="119" t="s">
        <v>3283</v>
      </c>
    </row>
    <row r="730" spans="1:2" ht="15.75">
      <c r="A730" s="119" t="s">
        <v>3284</v>
      </c>
      <c r="B730" s="126">
        <v>0</v>
      </c>
    </row>
    <row r="731" spans="1:2" ht="15.75">
      <c r="A731" s="119" t="s">
        <v>3285</v>
      </c>
      <c r="B731" s="126">
        <v>0</v>
      </c>
    </row>
    <row r="732" spans="1:2" ht="15.75">
      <c r="A732" s="119" t="s">
        <v>3286</v>
      </c>
      <c r="B732" s="126">
        <v>0</v>
      </c>
    </row>
    <row r="733" ht="15.75">
      <c r="A733" s="119"/>
    </row>
    <row r="734" ht="15.75">
      <c r="A734" s="119" t="s">
        <v>3287</v>
      </c>
    </row>
    <row r="735" ht="15.75">
      <c r="A735" s="119"/>
    </row>
    <row r="736" ht="15.75">
      <c r="A736" s="119" t="s">
        <v>5110</v>
      </c>
    </row>
    <row r="737" spans="1:2" ht="15.75">
      <c r="A737" s="119" t="s">
        <v>3288</v>
      </c>
      <c r="B737" s="126" t="s">
        <v>6716</v>
      </c>
    </row>
    <row r="738" ht="15.75">
      <c r="A738" s="119"/>
    </row>
    <row r="739" ht="15.75">
      <c r="A739" s="119" t="s">
        <v>5116</v>
      </c>
    </row>
    <row r="740" spans="1:2" ht="15.75">
      <c r="A740" s="119" t="s">
        <v>3289</v>
      </c>
      <c r="B740" s="126" t="s">
        <v>6716</v>
      </c>
    </row>
    <row r="741" ht="15.75">
      <c r="A741" s="119"/>
    </row>
    <row r="742" ht="15.75">
      <c r="A742" s="119" t="s">
        <v>5123</v>
      </c>
    </row>
    <row r="743" spans="1:2" ht="15.75">
      <c r="A743" s="119" t="s">
        <v>3290</v>
      </c>
      <c r="B743" s="126" t="s">
        <v>6716</v>
      </c>
    </row>
    <row r="744" ht="15.75">
      <c r="A744" s="119"/>
    </row>
    <row r="745" ht="15.75">
      <c r="A745" s="119" t="s">
        <v>3291</v>
      </c>
    </row>
    <row r="746" spans="1:2" ht="15.75">
      <c r="A746" s="119" t="s">
        <v>3292</v>
      </c>
      <c r="B746" s="126" t="s">
        <v>6716</v>
      </c>
    </row>
    <row r="747" ht="15.75">
      <c r="A747" s="119"/>
    </row>
    <row r="748" ht="15.75">
      <c r="A748" s="119" t="s">
        <v>3293</v>
      </c>
    </row>
    <row r="749" ht="15.75">
      <c r="A749" s="119"/>
    </row>
    <row r="750" ht="15.75">
      <c r="A750" s="119" t="s">
        <v>3294</v>
      </c>
    </row>
    <row r="751" spans="1:2" ht="15.75">
      <c r="A751" s="119" t="s">
        <v>3295</v>
      </c>
      <c r="B751" s="126">
        <v>2</v>
      </c>
    </row>
    <row r="752" ht="15.75">
      <c r="A752" s="119"/>
    </row>
    <row r="753" ht="15.75">
      <c r="A753" s="119" t="s">
        <v>3296</v>
      </c>
    </row>
    <row r="754" spans="1:2" ht="15.75">
      <c r="A754" s="119" t="s">
        <v>3297</v>
      </c>
      <c r="B754" s="126" t="s">
        <v>3298</v>
      </c>
    </row>
    <row r="755" ht="15.75">
      <c r="A755" s="119"/>
    </row>
    <row r="756" ht="15.75">
      <c r="A756" s="119" t="s">
        <v>2822</v>
      </c>
    </row>
    <row r="757" spans="1:2" ht="15.75">
      <c r="A757" s="119" t="s">
        <v>3299</v>
      </c>
      <c r="B757" s="126" t="s">
        <v>6716</v>
      </c>
    </row>
    <row r="758" ht="15.75">
      <c r="A758" s="119"/>
    </row>
    <row r="759" ht="15.75">
      <c r="A759" s="119" t="s">
        <v>3300</v>
      </c>
    </row>
    <row r="760" spans="1:2" ht="15.75">
      <c r="A760" s="119" t="s">
        <v>3301</v>
      </c>
      <c r="B760" s="126" t="s">
        <v>772</v>
      </c>
    </row>
    <row r="761" ht="15.75">
      <c r="A761" s="119"/>
    </row>
    <row r="762" ht="15.75">
      <c r="A762" s="119" t="s">
        <v>3302</v>
      </c>
    </row>
    <row r="763" spans="1:2" ht="15.75">
      <c r="A763" s="119" t="s">
        <v>3295</v>
      </c>
      <c r="B763" s="126">
        <v>2</v>
      </c>
    </row>
    <row r="764" ht="15.75">
      <c r="A764" s="119"/>
    </row>
    <row r="765" ht="15.75">
      <c r="A765" s="119" t="s">
        <v>2870</v>
      </c>
    </row>
    <row r="766" spans="1:2" ht="15.75">
      <c r="A766" s="119" t="s">
        <v>3303</v>
      </c>
      <c r="B766" s="126">
        <v>2</v>
      </c>
    </row>
    <row r="767" ht="15.75">
      <c r="A767" s="119"/>
    </row>
    <row r="768" ht="15.75">
      <c r="A768" s="119" t="s">
        <v>3304</v>
      </c>
    </row>
    <row r="769" spans="1:2" ht="15.75">
      <c r="A769" s="119" t="s">
        <v>3295</v>
      </c>
      <c r="B769" s="126">
        <v>2</v>
      </c>
    </row>
    <row r="770" ht="15.75">
      <c r="A770" s="119"/>
    </row>
    <row r="771" ht="15.75">
      <c r="A771" s="119" t="s">
        <v>3305</v>
      </c>
    </row>
    <row r="772" spans="1:2" ht="15.75">
      <c r="A772" s="119" t="s">
        <v>3301</v>
      </c>
      <c r="B772" s="126">
        <v>1</v>
      </c>
    </row>
    <row r="773" ht="15.75">
      <c r="A773" s="119"/>
    </row>
    <row r="774" ht="15.75">
      <c r="A774" s="119" t="s">
        <v>3306</v>
      </c>
    </row>
    <row r="775" spans="1:2" ht="15.75">
      <c r="A775" s="119" t="s">
        <v>3307</v>
      </c>
      <c r="B775" s="126">
        <v>3</v>
      </c>
    </row>
    <row r="776" spans="1:2" ht="15.75">
      <c r="A776" s="119" t="s">
        <v>3308</v>
      </c>
      <c r="B776" s="126">
        <v>3</v>
      </c>
    </row>
    <row r="777" spans="1:2" ht="15.75">
      <c r="A777" s="119" t="s">
        <v>3309</v>
      </c>
      <c r="B777" s="126">
        <v>3</v>
      </c>
    </row>
    <row r="778" ht="15.75">
      <c r="A778" s="119"/>
    </row>
    <row r="779" ht="15.75">
      <c r="A779" s="119" t="s">
        <v>3310</v>
      </c>
    </row>
    <row r="780" ht="15.75">
      <c r="A780" s="119"/>
    </row>
    <row r="781" ht="15.75">
      <c r="A781" s="119" t="s">
        <v>3311</v>
      </c>
    </row>
    <row r="782" spans="1:2" ht="15.75">
      <c r="A782" s="119" t="s">
        <v>3312</v>
      </c>
      <c r="B782" s="126">
        <v>0</v>
      </c>
    </row>
    <row r="783" spans="1:2" ht="15.75">
      <c r="A783" s="119" t="s">
        <v>3313</v>
      </c>
      <c r="B783" s="126">
        <v>0</v>
      </c>
    </row>
    <row r="784" spans="1:2" ht="15.75">
      <c r="A784" s="119" t="s">
        <v>3314</v>
      </c>
      <c r="B784" s="126">
        <v>0</v>
      </c>
    </row>
    <row r="785" ht="15.75">
      <c r="A785" s="119"/>
    </row>
    <row r="786" ht="15.75">
      <c r="A786" s="119" t="s">
        <v>3007</v>
      </c>
    </row>
    <row r="787" spans="1:2" ht="15.75">
      <c r="A787" s="119" t="s">
        <v>3315</v>
      </c>
      <c r="B787" s="126">
        <v>0</v>
      </c>
    </row>
    <row r="788" spans="1:2" ht="15.75">
      <c r="A788" s="119" t="s">
        <v>3316</v>
      </c>
      <c r="B788" s="126">
        <v>0</v>
      </c>
    </row>
    <row r="789" spans="1:2" ht="15.75">
      <c r="A789" s="119" t="s">
        <v>3317</v>
      </c>
      <c r="B789" s="126">
        <v>0</v>
      </c>
    </row>
    <row r="790" ht="15.75">
      <c r="A790" s="119"/>
    </row>
    <row r="791" ht="15.75">
      <c r="A791" s="119" t="s">
        <v>3318</v>
      </c>
    </row>
    <row r="792" spans="1:2" ht="15.75">
      <c r="A792" s="119" t="s">
        <v>3312</v>
      </c>
      <c r="B792" s="126">
        <v>0</v>
      </c>
    </row>
    <row r="793" spans="1:2" ht="15.75">
      <c r="A793" s="119" t="s">
        <v>3319</v>
      </c>
      <c r="B793" s="126">
        <v>0</v>
      </c>
    </row>
    <row r="794" spans="1:2" ht="15.75">
      <c r="A794" s="119" t="s">
        <v>3320</v>
      </c>
      <c r="B794" s="126">
        <v>0</v>
      </c>
    </row>
    <row r="795" spans="1:2" ht="15.75">
      <c r="A795" s="119" t="s">
        <v>3321</v>
      </c>
      <c r="B795" s="126">
        <v>0</v>
      </c>
    </row>
    <row r="796" spans="1:2" ht="15.75">
      <c r="A796" s="119" t="s">
        <v>3322</v>
      </c>
      <c r="B796" s="126">
        <v>0</v>
      </c>
    </row>
    <row r="797" spans="1:2" ht="15.75">
      <c r="A797" s="119" t="s">
        <v>3323</v>
      </c>
      <c r="B797" s="126">
        <v>0</v>
      </c>
    </row>
    <row r="798" spans="1:2" ht="15.75">
      <c r="A798" s="119" t="s">
        <v>3324</v>
      </c>
      <c r="B798" s="126">
        <v>0</v>
      </c>
    </row>
    <row r="799" spans="1:2" ht="15.75">
      <c r="A799" s="119" t="s">
        <v>3325</v>
      </c>
      <c r="B799" s="126">
        <v>0</v>
      </c>
    </row>
    <row r="800" spans="1:2" ht="15.75">
      <c r="A800" s="119" t="s">
        <v>3326</v>
      </c>
      <c r="B800" s="126">
        <v>0</v>
      </c>
    </row>
    <row r="801" spans="1:2" ht="15.75">
      <c r="A801" s="119" t="s">
        <v>3327</v>
      </c>
      <c r="B801" s="126">
        <v>0</v>
      </c>
    </row>
    <row r="802" spans="1:2" ht="15.75">
      <c r="A802" s="119" t="s">
        <v>3328</v>
      </c>
      <c r="B802" s="126">
        <v>0</v>
      </c>
    </row>
    <row r="803" ht="15.75">
      <c r="A803" s="119"/>
    </row>
    <row r="804" ht="15.75">
      <c r="A804" s="119" t="s">
        <v>3329</v>
      </c>
    </row>
    <row r="805" spans="1:2" ht="15.75">
      <c r="A805" s="119" t="s">
        <v>3322</v>
      </c>
      <c r="B805" s="126">
        <v>0</v>
      </c>
    </row>
    <row r="806" spans="1:2" ht="15.75">
      <c r="A806" s="119" t="s">
        <v>3321</v>
      </c>
      <c r="B806" s="126">
        <v>0</v>
      </c>
    </row>
    <row r="807" spans="1:2" ht="15.75">
      <c r="A807" s="119" t="s">
        <v>3320</v>
      </c>
      <c r="B807" s="126">
        <v>0</v>
      </c>
    </row>
    <row r="808" spans="1:2" ht="15.75">
      <c r="A808" s="119" t="s">
        <v>3323</v>
      </c>
      <c r="B808" s="126">
        <v>0</v>
      </c>
    </row>
    <row r="809" spans="1:2" ht="15.75">
      <c r="A809" s="119" t="s">
        <v>3319</v>
      </c>
      <c r="B809" s="126">
        <v>0</v>
      </c>
    </row>
    <row r="810" spans="1:2" ht="15.75">
      <c r="A810" s="119" t="s">
        <v>3330</v>
      </c>
      <c r="B810" s="126">
        <v>0</v>
      </c>
    </row>
    <row r="811" spans="1:2" ht="15.75">
      <c r="A811" s="119" t="s">
        <v>3331</v>
      </c>
      <c r="B811" s="126">
        <v>0</v>
      </c>
    </row>
    <row r="812" spans="1:2" ht="15.75">
      <c r="A812" s="119" t="s">
        <v>3332</v>
      </c>
      <c r="B812" s="126">
        <v>0</v>
      </c>
    </row>
    <row r="813" spans="1:2" ht="15.75">
      <c r="A813" s="119" t="s">
        <v>3333</v>
      </c>
      <c r="B813" s="126">
        <v>0</v>
      </c>
    </row>
    <row r="814" spans="1:2" ht="15.75">
      <c r="A814" s="119" t="s">
        <v>3334</v>
      </c>
      <c r="B814" s="126">
        <v>0</v>
      </c>
    </row>
    <row r="815" spans="1:2" ht="15.75">
      <c r="A815" s="119" t="s">
        <v>3335</v>
      </c>
      <c r="B815" s="126">
        <v>0</v>
      </c>
    </row>
    <row r="816" spans="1:2" ht="15.75">
      <c r="A816" s="119" t="s">
        <v>3336</v>
      </c>
      <c r="B816" s="126">
        <v>0</v>
      </c>
    </row>
    <row r="817" spans="1:2" ht="15.75">
      <c r="A817" s="119" t="s">
        <v>3337</v>
      </c>
      <c r="B817" s="126">
        <v>0</v>
      </c>
    </row>
    <row r="818" ht="15.75">
      <c r="A818" s="119"/>
    </row>
    <row r="819" ht="15.75">
      <c r="A819" s="119" t="s">
        <v>3338</v>
      </c>
    </row>
    <row r="820" ht="15.75">
      <c r="A820" s="119"/>
    </row>
    <row r="821" ht="15.75">
      <c r="A821" s="119" t="s">
        <v>3304</v>
      </c>
    </row>
    <row r="822" spans="1:2" ht="15.75">
      <c r="A822" s="119" t="s">
        <v>3339</v>
      </c>
      <c r="B822" s="126">
        <v>1</v>
      </c>
    </row>
    <row r="823" spans="1:2" ht="15.75">
      <c r="A823" s="119" t="s">
        <v>3340</v>
      </c>
      <c r="B823" s="126">
        <v>1</v>
      </c>
    </row>
    <row r="824" ht="15.75">
      <c r="A824" s="119"/>
    </row>
    <row r="825" ht="15.75">
      <c r="A825" s="119" t="s">
        <v>3341</v>
      </c>
    </row>
    <row r="826" spans="1:2" ht="15.75">
      <c r="A826" s="119" t="s">
        <v>3342</v>
      </c>
      <c r="B826" s="126">
        <v>1</v>
      </c>
    </row>
    <row r="827" spans="1:2" ht="15.75">
      <c r="A827" s="119" t="s">
        <v>3343</v>
      </c>
      <c r="B827" s="126">
        <v>1</v>
      </c>
    </row>
    <row r="828" ht="15.75">
      <c r="A828" s="119"/>
    </row>
    <row r="829" ht="15.75">
      <c r="A829" s="119" t="s">
        <v>3214</v>
      </c>
    </row>
    <row r="830" spans="1:2" ht="15.75">
      <c r="A830" s="119" t="s">
        <v>3344</v>
      </c>
      <c r="B830" s="126" t="s">
        <v>6716</v>
      </c>
    </row>
    <row r="831" spans="1:2" ht="15.75">
      <c r="A831" s="119" t="s">
        <v>3345</v>
      </c>
      <c r="B831" s="126" t="s">
        <v>6716</v>
      </c>
    </row>
    <row r="832" spans="1:2" ht="15.75">
      <c r="A832" s="119" t="s">
        <v>3346</v>
      </c>
      <c r="B832" s="126">
        <v>0</v>
      </c>
    </row>
    <row r="833" spans="1:2" ht="15.75">
      <c r="A833" s="119" t="s">
        <v>3347</v>
      </c>
      <c r="B833" s="126">
        <v>0</v>
      </c>
    </row>
    <row r="834" ht="15.75">
      <c r="A834" s="119"/>
    </row>
    <row r="835" ht="15.75">
      <c r="A835" s="119" t="s">
        <v>3348</v>
      </c>
    </row>
    <row r="836" ht="15.75">
      <c r="A836" s="119"/>
    </row>
    <row r="837" ht="15.75">
      <c r="A837" s="119" t="s">
        <v>3244</v>
      </c>
    </row>
    <row r="838" spans="1:2" ht="15.75">
      <c r="A838" s="119" t="s">
        <v>3349</v>
      </c>
      <c r="B838" s="126" t="s">
        <v>6716</v>
      </c>
    </row>
    <row r="839" spans="1:2" ht="15.75">
      <c r="A839" s="119" t="s">
        <v>3350</v>
      </c>
      <c r="B839" s="126" t="s">
        <v>5098</v>
      </c>
    </row>
    <row r="840" spans="1:2" ht="15.75">
      <c r="A840" s="119" t="s">
        <v>3351</v>
      </c>
      <c r="B840" s="126">
        <v>0</v>
      </c>
    </row>
    <row r="841" spans="1:2" ht="15.75">
      <c r="A841" s="119" t="s">
        <v>3352</v>
      </c>
      <c r="B841" s="126">
        <v>0</v>
      </c>
    </row>
    <row r="842" spans="1:2" ht="15.75">
      <c r="A842" s="119" t="s">
        <v>3353</v>
      </c>
      <c r="B842" s="126">
        <v>0</v>
      </c>
    </row>
    <row r="843" spans="1:2" ht="15.75">
      <c r="A843" s="119" t="s">
        <v>3354</v>
      </c>
      <c r="B843" s="126" t="s">
        <v>6716</v>
      </c>
    </row>
    <row r="844" spans="1:2" ht="15.75">
      <c r="A844" s="119" t="s">
        <v>3355</v>
      </c>
      <c r="B844" s="126" t="s">
        <v>6716</v>
      </c>
    </row>
    <row r="845" spans="1:2" ht="15.75">
      <c r="A845" s="119" t="s">
        <v>3356</v>
      </c>
      <c r="B845" s="126" t="s">
        <v>6716</v>
      </c>
    </row>
    <row r="846" spans="1:2" ht="15.75">
      <c r="A846" s="119" t="s">
        <v>3357</v>
      </c>
      <c r="B846" s="126" t="s">
        <v>6716</v>
      </c>
    </row>
    <row r="847" spans="1:2" ht="15.75">
      <c r="A847" s="119" t="s">
        <v>3358</v>
      </c>
      <c r="B847" s="126" t="s">
        <v>6716</v>
      </c>
    </row>
    <row r="848" spans="1:2" ht="15.75">
      <c r="A848" s="119" t="s">
        <v>3359</v>
      </c>
      <c r="B848" s="126" t="s">
        <v>6716</v>
      </c>
    </row>
    <row r="849" ht="15.75">
      <c r="A849" s="119"/>
    </row>
    <row r="850" ht="15.75">
      <c r="A850" s="119" t="s">
        <v>3239</v>
      </c>
    </row>
    <row r="851" spans="1:2" ht="15.75">
      <c r="A851" s="119" t="s">
        <v>3360</v>
      </c>
      <c r="B851" s="126" t="s">
        <v>6716</v>
      </c>
    </row>
    <row r="852" spans="1:2" ht="15.75">
      <c r="A852" s="119" t="s">
        <v>3361</v>
      </c>
      <c r="B852" s="126" t="s">
        <v>5098</v>
      </c>
    </row>
    <row r="853" spans="1:2" ht="15.75">
      <c r="A853" s="119" t="s">
        <v>3362</v>
      </c>
      <c r="B853" s="126">
        <v>0</v>
      </c>
    </row>
    <row r="854" spans="1:2" ht="15.75">
      <c r="A854" s="119" t="s">
        <v>3363</v>
      </c>
      <c r="B854" s="126">
        <v>0</v>
      </c>
    </row>
    <row r="855" spans="1:2" ht="15.75">
      <c r="A855" s="119" t="s">
        <v>3364</v>
      </c>
      <c r="B855" s="126" t="s">
        <v>6716</v>
      </c>
    </row>
    <row r="856" spans="1:2" ht="15.75">
      <c r="A856" s="119" t="s">
        <v>3365</v>
      </c>
      <c r="B856" s="126" t="s">
        <v>6716</v>
      </c>
    </row>
    <row r="857" spans="1:2" ht="15.75">
      <c r="A857" s="119" t="s">
        <v>3366</v>
      </c>
      <c r="B857" s="126" t="s">
        <v>6716</v>
      </c>
    </row>
    <row r="858" spans="1:2" ht="15.75">
      <c r="A858" s="119" t="s">
        <v>3367</v>
      </c>
      <c r="B858" s="126" t="s">
        <v>6716</v>
      </c>
    </row>
    <row r="859" ht="15.75">
      <c r="A859" s="119"/>
    </row>
    <row r="860" ht="15.75">
      <c r="A860" s="119" t="s">
        <v>3368</v>
      </c>
    </row>
    <row r="861" spans="1:2" ht="15.75">
      <c r="A861" s="119" t="s">
        <v>3369</v>
      </c>
      <c r="B861" s="126">
        <v>0</v>
      </c>
    </row>
    <row r="862" spans="1:2" ht="15.75">
      <c r="A862" s="119" t="s">
        <v>3370</v>
      </c>
      <c r="B862" s="126">
        <v>0</v>
      </c>
    </row>
    <row r="863" spans="1:2" ht="15.75">
      <c r="A863" s="119" t="s">
        <v>3371</v>
      </c>
      <c r="B863" s="126" t="s">
        <v>772</v>
      </c>
    </row>
    <row r="864" spans="1:2" ht="15.75">
      <c r="A864" s="119" t="s">
        <v>3372</v>
      </c>
      <c r="B864" s="126" t="s">
        <v>772</v>
      </c>
    </row>
    <row r="865" ht="15.75">
      <c r="A865" s="119"/>
    </row>
    <row r="866" ht="15.75">
      <c r="A866" s="119" t="s">
        <v>3373</v>
      </c>
    </row>
    <row r="867" spans="1:2" ht="15.75">
      <c r="A867" s="119" t="s">
        <v>3374</v>
      </c>
      <c r="B867" s="126" t="s">
        <v>6716</v>
      </c>
    </row>
    <row r="868" spans="1:2" ht="15.75">
      <c r="A868" s="119" t="s">
        <v>3375</v>
      </c>
      <c r="B868" s="126" t="s">
        <v>6716</v>
      </c>
    </row>
    <row r="869" spans="1:2" ht="15.75">
      <c r="A869" s="119" t="s">
        <v>3376</v>
      </c>
      <c r="B869" s="126">
        <v>0</v>
      </c>
    </row>
    <row r="870" spans="1:2" ht="15.75">
      <c r="A870" s="119" t="s">
        <v>3377</v>
      </c>
      <c r="B870" s="126">
        <v>0</v>
      </c>
    </row>
    <row r="871" spans="1:2" ht="15.75">
      <c r="A871" s="119" t="s">
        <v>3378</v>
      </c>
      <c r="B871" s="126" t="s">
        <v>6716</v>
      </c>
    </row>
    <row r="872" spans="1:2" ht="15.75">
      <c r="A872" s="119" t="s">
        <v>3379</v>
      </c>
      <c r="B872" s="126" t="s">
        <v>6716</v>
      </c>
    </row>
    <row r="873" spans="1:2" ht="15.75">
      <c r="A873" s="119" t="s">
        <v>3380</v>
      </c>
      <c r="B873" s="126">
        <v>0</v>
      </c>
    </row>
    <row r="874" spans="1:2" ht="15.75">
      <c r="A874" s="119" t="s">
        <v>3381</v>
      </c>
      <c r="B874" s="126" t="s">
        <v>6716</v>
      </c>
    </row>
    <row r="875" spans="1:2" ht="15.75">
      <c r="A875" s="119" t="s">
        <v>1221</v>
      </c>
      <c r="B875" s="126">
        <v>2</v>
      </c>
    </row>
    <row r="876" spans="1:2" ht="15.75">
      <c r="A876" s="119" t="s">
        <v>1222</v>
      </c>
      <c r="B876" s="126">
        <v>0</v>
      </c>
    </row>
    <row r="877" ht="15.75">
      <c r="A877" s="119"/>
    </row>
    <row r="878" ht="15.75">
      <c r="A878" s="119" t="s">
        <v>1223</v>
      </c>
    </row>
    <row r="879" spans="1:2" ht="15.75">
      <c r="A879" s="119" t="s">
        <v>1224</v>
      </c>
      <c r="B879" s="126" t="s">
        <v>6716</v>
      </c>
    </row>
    <row r="880" spans="1:2" ht="15.75">
      <c r="A880" s="119" t="s">
        <v>1225</v>
      </c>
      <c r="B880" s="126" t="s">
        <v>6716</v>
      </c>
    </row>
    <row r="881" spans="1:2" ht="15.75">
      <c r="A881" s="119" t="s">
        <v>1226</v>
      </c>
      <c r="B881" s="126" t="s">
        <v>6716</v>
      </c>
    </row>
    <row r="882" spans="1:2" ht="15.75">
      <c r="A882" s="119" t="s">
        <v>1227</v>
      </c>
      <c r="B882" s="126" t="s">
        <v>6716</v>
      </c>
    </row>
    <row r="883" spans="1:2" ht="15.75">
      <c r="A883" s="119" t="s">
        <v>1228</v>
      </c>
      <c r="B883" s="126">
        <v>1</v>
      </c>
    </row>
    <row r="884" spans="1:2" ht="15.75">
      <c r="A884" s="119" t="s">
        <v>1229</v>
      </c>
      <c r="B884" s="126" t="s">
        <v>6716</v>
      </c>
    </row>
    <row r="885" spans="1:2" ht="15.75">
      <c r="A885" s="119" t="s">
        <v>1230</v>
      </c>
      <c r="B885" s="126">
        <v>2</v>
      </c>
    </row>
    <row r="886" spans="1:2" ht="15.75">
      <c r="A886" s="119" t="s">
        <v>1231</v>
      </c>
      <c r="B886" s="126">
        <v>2</v>
      </c>
    </row>
    <row r="887" spans="1:2" ht="15.75">
      <c r="A887" s="119" t="s">
        <v>1232</v>
      </c>
      <c r="B887" s="126" t="s">
        <v>6716</v>
      </c>
    </row>
    <row r="888" ht="15.75">
      <c r="A888" s="119"/>
    </row>
    <row r="889" ht="15.75">
      <c r="A889" s="119" t="s">
        <v>6411</v>
      </c>
    </row>
    <row r="890" spans="1:2" ht="15.75">
      <c r="A890" s="119" t="s">
        <v>1233</v>
      </c>
      <c r="B890" s="126">
        <v>2</v>
      </c>
    </row>
    <row r="891" spans="1:2" ht="15.75">
      <c r="A891" s="119" t="s">
        <v>1234</v>
      </c>
      <c r="B891" s="126">
        <v>2</v>
      </c>
    </row>
    <row r="892" spans="1:2" ht="15.75">
      <c r="A892" s="119" t="s">
        <v>1235</v>
      </c>
      <c r="B892" s="126" t="s">
        <v>6716</v>
      </c>
    </row>
    <row r="893" spans="1:2" ht="15.75">
      <c r="A893" s="119" t="s">
        <v>1236</v>
      </c>
      <c r="B893" s="126" t="s">
        <v>6716</v>
      </c>
    </row>
    <row r="894" spans="1:2" ht="15.75">
      <c r="A894" s="119" t="s">
        <v>1237</v>
      </c>
      <c r="B894" s="126" t="s">
        <v>6716</v>
      </c>
    </row>
    <row r="895" spans="1:2" ht="15.75">
      <c r="A895" s="119" t="s">
        <v>1238</v>
      </c>
      <c r="B895" s="126" t="s">
        <v>6716</v>
      </c>
    </row>
    <row r="896" spans="1:2" ht="15.75">
      <c r="A896" s="119" t="s">
        <v>1239</v>
      </c>
      <c r="B896" s="126">
        <v>1</v>
      </c>
    </row>
    <row r="897" spans="1:2" ht="15.75">
      <c r="A897" s="119" t="s">
        <v>1240</v>
      </c>
      <c r="B897" s="126" t="s">
        <v>6716</v>
      </c>
    </row>
    <row r="898" ht="15.75">
      <c r="A898" s="119"/>
    </row>
    <row r="899" ht="15.75">
      <c r="A899" s="119" t="s">
        <v>1241</v>
      </c>
    </row>
    <row r="900" spans="1:2" ht="15.75">
      <c r="A900" s="119" t="s">
        <v>1242</v>
      </c>
      <c r="B900" s="126">
        <v>1</v>
      </c>
    </row>
    <row r="901" spans="1:2" ht="15.75">
      <c r="A901" s="119" t="s">
        <v>1243</v>
      </c>
      <c r="B901" s="126">
        <v>1</v>
      </c>
    </row>
    <row r="902" spans="1:2" ht="15.75">
      <c r="A902" s="119" t="s">
        <v>1244</v>
      </c>
      <c r="B902" s="126">
        <v>1</v>
      </c>
    </row>
    <row r="903" spans="1:2" ht="15.75">
      <c r="A903" s="119" t="s">
        <v>1245</v>
      </c>
      <c r="B903" s="126">
        <v>1</v>
      </c>
    </row>
    <row r="904" spans="1:2" ht="15.75">
      <c r="A904" s="119" t="s">
        <v>1246</v>
      </c>
      <c r="B904" s="126">
        <v>1</v>
      </c>
    </row>
    <row r="905" ht="15.75">
      <c r="A905" s="119"/>
    </row>
    <row r="906" ht="15.75">
      <c r="A906" s="119" t="s">
        <v>1247</v>
      </c>
    </row>
    <row r="907" spans="1:2" ht="15.75">
      <c r="A907" s="119" t="s">
        <v>1248</v>
      </c>
      <c r="B907" s="126" t="s">
        <v>6716</v>
      </c>
    </row>
    <row r="908" spans="1:2" ht="15.75">
      <c r="A908" s="119" t="s">
        <v>1249</v>
      </c>
      <c r="B908" s="126">
        <v>2</v>
      </c>
    </row>
    <row r="909" spans="1:2" ht="15.75">
      <c r="A909" s="119" t="s">
        <v>1250</v>
      </c>
      <c r="B909" s="126">
        <v>2</v>
      </c>
    </row>
    <row r="910" spans="1:2" ht="15.75">
      <c r="A910" s="119" t="s">
        <v>1251</v>
      </c>
      <c r="B910" s="126" t="s">
        <v>6716</v>
      </c>
    </row>
    <row r="911" spans="1:2" ht="15.75">
      <c r="A911" s="119" t="s">
        <v>1252</v>
      </c>
      <c r="B911" s="126">
        <v>2</v>
      </c>
    </row>
    <row r="912" spans="1:2" ht="15.75">
      <c r="A912" s="119" t="s">
        <v>1253</v>
      </c>
      <c r="B912" s="126" t="s">
        <v>6716</v>
      </c>
    </row>
    <row r="913" spans="1:2" ht="15.75">
      <c r="A913" s="119" t="s">
        <v>1254</v>
      </c>
      <c r="B913" s="126">
        <v>1</v>
      </c>
    </row>
    <row r="914" ht="15.75">
      <c r="A914" s="119"/>
    </row>
    <row r="915" ht="15.75">
      <c r="A915" s="119" t="s">
        <v>1255</v>
      </c>
    </row>
    <row r="916" spans="1:2" ht="15.75">
      <c r="A916" s="119" t="s">
        <v>1256</v>
      </c>
      <c r="B916" s="126">
        <v>2</v>
      </c>
    </row>
    <row r="917" spans="1:2" ht="15.75">
      <c r="A917" s="119" t="s">
        <v>1257</v>
      </c>
      <c r="B917" s="126" t="s">
        <v>6716</v>
      </c>
    </row>
    <row r="918" spans="1:2" ht="15.75">
      <c r="A918" s="119" t="s">
        <v>1258</v>
      </c>
      <c r="B918" s="126" t="s">
        <v>6716</v>
      </c>
    </row>
    <row r="919" ht="15.75">
      <c r="A919" s="119"/>
    </row>
    <row r="920" ht="15.75">
      <c r="A920" s="119" t="s">
        <v>1259</v>
      </c>
    </row>
    <row r="921" spans="1:2" ht="15.75">
      <c r="A921" s="119" t="s">
        <v>1260</v>
      </c>
      <c r="B921" s="126">
        <v>2</v>
      </c>
    </row>
    <row r="922" spans="1:2" ht="15.75">
      <c r="A922" s="119" t="s">
        <v>1261</v>
      </c>
      <c r="B922" s="126" t="s">
        <v>6716</v>
      </c>
    </row>
    <row r="923" spans="1:2" ht="15.75">
      <c r="A923" s="119" t="s">
        <v>1262</v>
      </c>
      <c r="B923" s="126" t="s">
        <v>6716</v>
      </c>
    </row>
    <row r="924" ht="15.75">
      <c r="A924" s="119"/>
    </row>
    <row r="925" ht="15.75">
      <c r="A925" s="119" t="s">
        <v>1263</v>
      </c>
    </row>
    <row r="926" spans="1:2" ht="15.75">
      <c r="A926" s="119" t="s">
        <v>1264</v>
      </c>
      <c r="B926" s="126" t="s">
        <v>6716</v>
      </c>
    </row>
    <row r="927" spans="1:2" ht="15.75">
      <c r="A927" s="119" t="s">
        <v>1265</v>
      </c>
      <c r="B927" s="126" t="s">
        <v>6716</v>
      </c>
    </row>
    <row r="928" spans="1:2" ht="15.75">
      <c r="A928" s="119" t="s">
        <v>1266</v>
      </c>
      <c r="B928" s="126" t="s">
        <v>6716</v>
      </c>
    </row>
    <row r="929" ht="15.75">
      <c r="A929" s="119"/>
    </row>
    <row r="930" ht="15.75">
      <c r="A930" s="119" t="s">
        <v>1267</v>
      </c>
    </row>
    <row r="931" spans="1:2" ht="15.75">
      <c r="A931" s="119" t="s">
        <v>1268</v>
      </c>
      <c r="B931" s="126" t="s">
        <v>6716</v>
      </c>
    </row>
    <row r="932" spans="1:2" ht="15.75">
      <c r="A932" s="119" t="s">
        <v>1269</v>
      </c>
      <c r="B932" s="126" t="s">
        <v>6716</v>
      </c>
    </row>
    <row r="933" spans="1:2" ht="15.75">
      <c r="A933" s="119" t="s">
        <v>1270</v>
      </c>
      <c r="B933" s="126" t="s">
        <v>6716</v>
      </c>
    </row>
    <row r="934" ht="15.75">
      <c r="A934" s="119"/>
    </row>
    <row r="935" ht="15.75">
      <c r="A935" s="119" t="s">
        <v>1271</v>
      </c>
    </row>
    <row r="936" spans="1:2" ht="15.75">
      <c r="A936" s="119" t="s">
        <v>1272</v>
      </c>
      <c r="B936" s="126">
        <v>3</v>
      </c>
    </row>
    <row r="937" spans="1:2" ht="15.75">
      <c r="A937" s="119" t="s">
        <v>1273</v>
      </c>
      <c r="B937" s="126">
        <v>3</v>
      </c>
    </row>
    <row r="938" ht="15.75">
      <c r="A938" s="119"/>
    </row>
    <row r="939" ht="15.75">
      <c r="A939" s="119" t="s">
        <v>3304</v>
      </c>
    </row>
    <row r="940" spans="1:2" ht="15.75">
      <c r="A940" s="119" t="s">
        <v>1224</v>
      </c>
      <c r="B940" s="126" t="s">
        <v>6716</v>
      </c>
    </row>
    <row r="941" spans="1:2" ht="15.75">
      <c r="A941" s="119" t="s">
        <v>1225</v>
      </c>
      <c r="B941" s="126" t="s">
        <v>6716</v>
      </c>
    </row>
    <row r="942" spans="1:2" ht="15.75">
      <c r="A942" s="119" t="s">
        <v>1274</v>
      </c>
      <c r="B942" s="126" t="s">
        <v>6716</v>
      </c>
    </row>
    <row r="943" spans="1:2" ht="15.75">
      <c r="A943" s="119" t="s">
        <v>1275</v>
      </c>
      <c r="B943" s="126" t="s">
        <v>6716</v>
      </c>
    </row>
    <row r="944" spans="1:2" ht="15.75">
      <c r="A944" s="119" t="s">
        <v>1276</v>
      </c>
      <c r="B944" s="126" t="s">
        <v>6716</v>
      </c>
    </row>
    <row r="945" spans="1:2" ht="15.75">
      <c r="A945" s="119" t="s">
        <v>1277</v>
      </c>
      <c r="B945" s="126" t="s">
        <v>6716</v>
      </c>
    </row>
    <row r="946" spans="1:2" ht="15.75">
      <c r="A946" s="119" t="s">
        <v>1278</v>
      </c>
      <c r="B946" s="126" t="s">
        <v>6716</v>
      </c>
    </row>
    <row r="947" spans="1:2" ht="15.75">
      <c r="A947" s="119" t="s">
        <v>1935</v>
      </c>
      <c r="B947" s="126">
        <v>3</v>
      </c>
    </row>
    <row r="948" spans="1:2" ht="15.75">
      <c r="A948" s="119"/>
      <c r="B948" s="126"/>
    </row>
    <row r="949" ht="15.75">
      <c r="A949" s="119" t="s">
        <v>1936</v>
      </c>
    </row>
    <row r="950" spans="1:2" ht="15.75">
      <c r="A950" s="119" t="s">
        <v>1937</v>
      </c>
      <c r="B950" s="126" t="s">
        <v>6716</v>
      </c>
    </row>
    <row r="951" spans="1:2" ht="15.75">
      <c r="A951" s="119" t="s">
        <v>1938</v>
      </c>
      <c r="B951" s="126" t="s">
        <v>6716</v>
      </c>
    </row>
    <row r="952" spans="1:2" ht="15.75">
      <c r="A952" s="119" t="s">
        <v>1939</v>
      </c>
      <c r="B952" s="126" t="s">
        <v>6716</v>
      </c>
    </row>
    <row r="953" spans="1:2" ht="15.75">
      <c r="A953" s="119" t="s">
        <v>1940</v>
      </c>
      <c r="B953" s="126">
        <v>2</v>
      </c>
    </row>
    <row r="954" spans="1:2" ht="15.75">
      <c r="A954" s="119" t="s">
        <v>1941</v>
      </c>
      <c r="B954" s="126" t="s">
        <v>6716</v>
      </c>
    </row>
    <row r="955" ht="15.75">
      <c r="A955" s="119"/>
    </row>
    <row r="956" ht="15.75">
      <c r="A956" s="119" t="s">
        <v>1942</v>
      </c>
    </row>
    <row r="957" spans="1:2" ht="15.75">
      <c r="A957" s="119" t="s">
        <v>1224</v>
      </c>
      <c r="B957" s="126" t="s">
        <v>6716</v>
      </c>
    </row>
    <row r="958" spans="1:2" ht="15.75">
      <c r="A958" s="119" t="s">
        <v>1943</v>
      </c>
      <c r="B958" s="126" t="s">
        <v>6716</v>
      </c>
    </row>
    <row r="959" spans="1:2" ht="15.75">
      <c r="A959" s="119" t="s">
        <v>1944</v>
      </c>
      <c r="B959" s="126" t="s">
        <v>6716</v>
      </c>
    </row>
    <row r="960" ht="15.75">
      <c r="A960" s="119"/>
    </row>
    <row r="961" ht="15.75">
      <c r="A961" s="119" t="s">
        <v>3305</v>
      </c>
    </row>
    <row r="962" ht="15.75">
      <c r="A962" s="119" t="s">
        <v>1945</v>
      </c>
    </row>
    <row r="963" spans="1:2" ht="15.75">
      <c r="A963" s="119" t="s">
        <v>1946</v>
      </c>
      <c r="B963" s="126" t="s">
        <v>6716</v>
      </c>
    </row>
    <row r="964" spans="1:2" ht="15.75">
      <c r="A964" s="119" t="s">
        <v>1227</v>
      </c>
      <c r="B964" s="126" t="s">
        <v>6716</v>
      </c>
    </row>
    <row r="965" spans="1:2" ht="15.75">
      <c r="A965" s="119" t="s">
        <v>1947</v>
      </c>
      <c r="B965" s="126">
        <v>2</v>
      </c>
    </row>
    <row r="966" spans="1:2" ht="15.75">
      <c r="A966" s="119" t="s">
        <v>1948</v>
      </c>
      <c r="B966" s="126" t="s">
        <v>6716</v>
      </c>
    </row>
    <row r="967" spans="1:2" ht="15.75">
      <c r="A967" s="119" t="s">
        <v>1949</v>
      </c>
      <c r="B967" s="126" t="s">
        <v>6716</v>
      </c>
    </row>
    <row r="968" spans="1:2" ht="15.75">
      <c r="A968" s="119" t="s">
        <v>1950</v>
      </c>
      <c r="B968" s="126">
        <v>2</v>
      </c>
    </row>
    <row r="969" ht="15.75">
      <c r="A969" s="119"/>
    </row>
    <row r="970" ht="15.75">
      <c r="A970" s="119" t="s">
        <v>3214</v>
      </c>
    </row>
    <row r="971" spans="1:2" ht="15.75">
      <c r="A971" s="119" t="s">
        <v>1951</v>
      </c>
      <c r="B971" s="126" t="s">
        <v>6716</v>
      </c>
    </row>
    <row r="972" ht="15.75">
      <c r="A972" s="119"/>
    </row>
    <row r="973" ht="15.75">
      <c r="A973" s="119" t="s">
        <v>2822</v>
      </c>
    </row>
    <row r="974" spans="1:2" ht="15.75">
      <c r="A974" s="119" t="s">
        <v>1952</v>
      </c>
      <c r="B974" s="126" t="s">
        <v>6716</v>
      </c>
    </row>
    <row r="975" spans="1:2" ht="15.75">
      <c r="A975" s="119" t="s">
        <v>1953</v>
      </c>
      <c r="B975" s="126" t="s">
        <v>6716</v>
      </c>
    </row>
    <row r="976" spans="1:2" ht="15.75">
      <c r="A976" s="119" t="s">
        <v>1954</v>
      </c>
      <c r="B976" s="126" t="s">
        <v>6716</v>
      </c>
    </row>
    <row r="977" spans="1:2" ht="15.75">
      <c r="A977" s="119" t="s">
        <v>1955</v>
      </c>
      <c r="B977" s="126">
        <v>1</v>
      </c>
    </row>
    <row r="978" spans="1:2" ht="15.75">
      <c r="A978" s="119" t="s">
        <v>1956</v>
      </c>
      <c r="B978" s="126">
        <v>1</v>
      </c>
    </row>
    <row r="979" ht="15.75">
      <c r="A979" s="119"/>
    </row>
    <row r="980" ht="15.75">
      <c r="A980" s="119" t="s">
        <v>1957</v>
      </c>
    </row>
    <row r="981" spans="1:2" ht="15.75">
      <c r="A981" s="119" t="s">
        <v>1958</v>
      </c>
      <c r="B981" s="126" t="s">
        <v>772</v>
      </c>
    </row>
    <row r="982" spans="1:2" ht="15.75">
      <c r="A982" s="119" t="s">
        <v>1959</v>
      </c>
      <c r="B982" s="126">
        <v>1</v>
      </c>
    </row>
    <row r="983" spans="1:2" ht="15.75">
      <c r="A983" s="119" t="s">
        <v>1960</v>
      </c>
      <c r="B983" s="126" t="s">
        <v>772</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17"/>
  <dimension ref="A1:B370"/>
  <sheetViews>
    <sheetView zoomScalePageLayoutView="0" workbookViewId="0" topLeftCell="A1">
      <selection activeCell="A1" sqref="A1"/>
    </sheetView>
  </sheetViews>
  <sheetFormatPr defaultColWidth="9.140625" defaultRowHeight="12.75"/>
  <cols>
    <col min="1" max="1" width="70.7109375" style="0" customWidth="1"/>
    <col min="2" max="2" width="9.140625" style="105" customWidth="1"/>
  </cols>
  <sheetData>
    <row r="1" ht="20.25">
      <c r="A1" s="120" t="s">
        <v>1961</v>
      </c>
    </row>
    <row r="2" ht="15.75">
      <c r="A2" s="119"/>
    </row>
    <row r="3" ht="15.75">
      <c r="A3" s="119" t="s">
        <v>1962</v>
      </c>
    </row>
    <row r="4" ht="15.75">
      <c r="A4" s="119"/>
    </row>
    <row r="5" ht="15.75">
      <c r="A5" s="119" t="s">
        <v>1963</v>
      </c>
    </row>
    <row r="6" spans="1:2" ht="15.75">
      <c r="A6" s="119" t="s">
        <v>1964</v>
      </c>
      <c r="B6" s="126">
        <v>8</v>
      </c>
    </row>
    <row r="7" ht="15.75">
      <c r="A7" s="119"/>
    </row>
    <row r="8" ht="15.75">
      <c r="A8" s="119" t="s">
        <v>807</v>
      </c>
    </row>
    <row r="9" spans="1:2" ht="15.75">
      <c r="A9" s="119" t="s">
        <v>1965</v>
      </c>
      <c r="B9" s="126">
        <v>4</v>
      </c>
    </row>
    <row r="10" spans="1:2" ht="15.75">
      <c r="A10" s="119" t="s">
        <v>1966</v>
      </c>
      <c r="B10" s="126">
        <v>3</v>
      </c>
    </row>
    <row r="11" spans="1:2" ht="15.75">
      <c r="A11" s="119" t="s">
        <v>1967</v>
      </c>
      <c r="B11" s="126">
        <v>1.5</v>
      </c>
    </row>
    <row r="12" spans="1:2" ht="15.75">
      <c r="A12" s="119" t="s">
        <v>1968</v>
      </c>
      <c r="B12" s="126">
        <v>1</v>
      </c>
    </row>
    <row r="13" spans="1:2" ht="15.75">
      <c r="A13" s="119" t="s">
        <v>1969</v>
      </c>
      <c r="B13" s="126">
        <v>5.5</v>
      </c>
    </row>
    <row r="14" spans="1:2" ht="15.75">
      <c r="A14" s="119" t="s">
        <v>1970</v>
      </c>
      <c r="B14" s="126">
        <v>7</v>
      </c>
    </row>
    <row r="15" spans="1:2" ht="15.75">
      <c r="A15" s="119" t="s">
        <v>1971</v>
      </c>
      <c r="B15" s="126">
        <v>7.5</v>
      </c>
    </row>
    <row r="16" spans="1:2" ht="15.75">
      <c r="A16" s="119" t="s">
        <v>1972</v>
      </c>
      <c r="B16" s="126">
        <v>3</v>
      </c>
    </row>
    <row r="17" spans="1:2" ht="15.75">
      <c r="A17" s="119" t="s">
        <v>1973</v>
      </c>
      <c r="B17" s="126">
        <v>3</v>
      </c>
    </row>
    <row r="18" spans="1:2" ht="15.75">
      <c r="A18" s="119" t="s">
        <v>1974</v>
      </c>
      <c r="B18" s="126">
        <v>3.5</v>
      </c>
    </row>
    <row r="19" spans="1:2" ht="15.75">
      <c r="A19" s="119" t="s">
        <v>1975</v>
      </c>
      <c r="B19" s="126">
        <v>5.5</v>
      </c>
    </row>
    <row r="20" spans="1:2" ht="15.75">
      <c r="A20" s="119" t="s">
        <v>1976</v>
      </c>
      <c r="B20" s="126">
        <v>5.5</v>
      </c>
    </row>
    <row r="21" spans="1:2" ht="15.75">
      <c r="A21" s="119" t="s">
        <v>1977</v>
      </c>
      <c r="B21" s="126">
        <v>4</v>
      </c>
    </row>
    <row r="22" spans="1:2" ht="15.75">
      <c r="A22" s="119" t="s">
        <v>1978</v>
      </c>
      <c r="B22" s="126">
        <v>4.5</v>
      </c>
    </row>
    <row r="23" spans="1:2" ht="15.75">
      <c r="A23" s="119" t="s">
        <v>1979</v>
      </c>
      <c r="B23" s="126">
        <v>2.5</v>
      </c>
    </row>
    <row r="24" spans="1:2" ht="15.75">
      <c r="A24" s="119" t="s">
        <v>1980</v>
      </c>
      <c r="B24" s="126">
        <v>1.5</v>
      </c>
    </row>
    <row r="25" spans="1:2" ht="15.75">
      <c r="A25" s="119" t="s">
        <v>1981</v>
      </c>
      <c r="B25" s="126">
        <v>15</v>
      </c>
    </row>
    <row r="26" spans="1:2" ht="15.75">
      <c r="A26" s="119" t="s">
        <v>1982</v>
      </c>
      <c r="B26" s="126">
        <v>7.5</v>
      </c>
    </row>
    <row r="27" spans="1:2" ht="15.75">
      <c r="A27" s="119" t="s">
        <v>1983</v>
      </c>
      <c r="B27" s="126">
        <v>9.5</v>
      </c>
    </row>
    <row r="28" spans="1:2" ht="15.75">
      <c r="A28" s="119" t="s">
        <v>1984</v>
      </c>
      <c r="B28" s="126">
        <v>5</v>
      </c>
    </row>
    <row r="29" spans="1:2" ht="15.75">
      <c r="A29" s="119" t="s">
        <v>1985</v>
      </c>
      <c r="B29" s="126">
        <v>4</v>
      </c>
    </row>
    <row r="30" spans="1:2" ht="15.75">
      <c r="A30" s="119" t="s">
        <v>1986</v>
      </c>
      <c r="B30" s="126">
        <v>5.5</v>
      </c>
    </row>
    <row r="31" spans="1:2" ht="15.75">
      <c r="A31" s="119" t="s">
        <v>1987</v>
      </c>
      <c r="B31" s="126">
        <v>3</v>
      </c>
    </row>
    <row r="32" spans="1:2" ht="15.75">
      <c r="A32" s="119" t="s">
        <v>1988</v>
      </c>
      <c r="B32" s="126">
        <v>4</v>
      </c>
    </row>
    <row r="33" spans="1:2" ht="15.75">
      <c r="A33" s="119" t="s">
        <v>1989</v>
      </c>
      <c r="B33" s="126">
        <v>4</v>
      </c>
    </row>
    <row r="34" spans="1:2" ht="15.75">
      <c r="A34" s="119" t="s">
        <v>1990</v>
      </c>
      <c r="B34" s="126">
        <v>2</v>
      </c>
    </row>
    <row r="35" spans="1:2" ht="15.75">
      <c r="A35" s="119" t="s">
        <v>1991</v>
      </c>
      <c r="B35" s="126">
        <v>4</v>
      </c>
    </row>
    <row r="36" spans="1:2" ht="15.75">
      <c r="A36" s="119" t="s">
        <v>0</v>
      </c>
      <c r="B36" s="126">
        <v>6</v>
      </c>
    </row>
    <row r="37" ht="15.75">
      <c r="A37" s="119"/>
    </row>
    <row r="38" ht="15.75">
      <c r="A38" s="119" t="s">
        <v>789</v>
      </c>
    </row>
    <row r="39" spans="1:2" ht="15.75">
      <c r="A39" s="119" t="s">
        <v>1</v>
      </c>
      <c r="B39" s="126">
        <v>1</v>
      </c>
    </row>
    <row r="40" ht="15.75">
      <c r="A40" s="119"/>
    </row>
    <row r="41" ht="15.75">
      <c r="A41" s="119" t="s">
        <v>2</v>
      </c>
    </row>
    <row r="42" spans="1:2" ht="15.75">
      <c r="A42" s="119" t="s">
        <v>3</v>
      </c>
      <c r="B42" s="126">
        <v>3.5</v>
      </c>
    </row>
    <row r="43" spans="1:2" ht="15.75">
      <c r="A43" s="119" t="s">
        <v>4</v>
      </c>
      <c r="B43" s="126">
        <v>4</v>
      </c>
    </row>
    <row r="44" ht="15.75">
      <c r="A44" s="119"/>
    </row>
    <row r="45" ht="15.75">
      <c r="A45" s="119" t="s">
        <v>5</v>
      </c>
    </row>
    <row r="46" spans="1:2" ht="15.75">
      <c r="A46" s="119" t="s">
        <v>6</v>
      </c>
      <c r="B46" s="126">
        <v>2</v>
      </c>
    </row>
    <row r="47" spans="1:2" ht="15.75">
      <c r="A47" s="119" t="s">
        <v>7</v>
      </c>
      <c r="B47" s="126">
        <v>2.5</v>
      </c>
    </row>
    <row r="48" spans="1:2" ht="15.75">
      <c r="A48" s="119" t="s">
        <v>8</v>
      </c>
      <c r="B48" s="126">
        <v>3</v>
      </c>
    </row>
    <row r="49" spans="1:2" ht="15.75">
      <c r="A49" s="119" t="s">
        <v>9</v>
      </c>
      <c r="B49" s="126">
        <v>2</v>
      </c>
    </row>
    <row r="50" spans="1:2" ht="15.75">
      <c r="A50" s="119" t="s">
        <v>10</v>
      </c>
      <c r="B50" s="126">
        <v>3.5</v>
      </c>
    </row>
    <row r="51" spans="1:2" ht="15.75">
      <c r="A51" s="119" t="s">
        <v>11</v>
      </c>
      <c r="B51" s="126">
        <v>3</v>
      </c>
    </row>
    <row r="52" spans="1:2" ht="15.75">
      <c r="A52" s="119" t="s">
        <v>1300</v>
      </c>
      <c r="B52" s="126">
        <v>3.5</v>
      </c>
    </row>
    <row r="53" spans="1:2" ht="15.75">
      <c r="A53" s="119" t="s">
        <v>1301</v>
      </c>
      <c r="B53" s="126">
        <v>4.5</v>
      </c>
    </row>
    <row r="54" spans="1:2" ht="15.75">
      <c r="A54" s="119" t="s">
        <v>1302</v>
      </c>
      <c r="B54" s="126">
        <v>1</v>
      </c>
    </row>
    <row r="55" spans="1:2" ht="15.75">
      <c r="A55" s="119" t="s">
        <v>1303</v>
      </c>
      <c r="B55" s="126">
        <v>1.5</v>
      </c>
    </row>
    <row r="56" spans="1:2" ht="15.75">
      <c r="A56" s="119" t="s">
        <v>1304</v>
      </c>
      <c r="B56" s="126">
        <v>1.5</v>
      </c>
    </row>
    <row r="57" spans="1:2" ht="15.75">
      <c r="A57" s="119" t="s">
        <v>1305</v>
      </c>
      <c r="B57" s="126">
        <v>5</v>
      </c>
    </row>
    <row r="58" spans="1:2" ht="15.75">
      <c r="A58" s="119" t="s">
        <v>1306</v>
      </c>
      <c r="B58" s="126">
        <v>1</v>
      </c>
    </row>
    <row r="59" spans="1:2" ht="15.75">
      <c r="A59" s="119" t="s">
        <v>1307</v>
      </c>
      <c r="B59" s="126">
        <v>1</v>
      </c>
    </row>
    <row r="60" spans="1:2" ht="15.75">
      <c r="A60" s="119" t="s">
        <v>1308</v>
      </c>
      <c r="B60" s="126">
        <v>3</v>
      </c>
    </row>
    <row r="61" ht="15.75">
      <c r="A61" s="119"/>
    </row>
    <row r="62" ht="15.75">
      <c r="A62" s="119" t="s">
        <v>1309</v>
      </c>
    </row>
    <row r="63" spans="1:2" ht="15.75">
      <c r="A63" s="119" t="s">
        <v>1310</v>
      </c>
      <c r="B63" s="126">
        <v>3</v>
      </c>
    </row>
    <row r="64" spans="1:2" ht="15.75">
      <c r="A64" s="119" t="s">
        <v>1311</v>
      </c>
      <c r="B64" s="126">
        <v>2.5</v>
      </c>
    </row>
    <row r="65" spans="1:2" ht="15.75">
      <c r="A65" s="119" t="s">
        <v>1312</v>
      </c>
      <c r="B65" s="126">
        <v>1</v>
      </c>
    </row>
    <row r="66" spans="1:2" ht="15.75">
      <c r="A66" s="119" t="s">
        <v>1313</v>
      </c>
      <c r="B66" s="126">
        <v>2</v>
      </c>
    </row>
    <row r="67" spans="1:2" ht="15.75">
      <c r="A67" s="119" t="s">
        <v>1314</v>
      </c>
      <c r="B67" s="126">
        <v>3</v>
      </c>
    </row>
    <row r="68" spans="1:2" ht="15.75">
      <c r="A68" s="119" t="s">
        <v>1315</v>
      </c>
      <c r="B68" s="126">
        <v>3.5</v>
      </c>
    </row>
    <row r="69" spans="1:2" ht="15.75">
      <c r="A69" s="119" t="s">
        <v>1316</v>
      </c>
      <c r="B69" s="126">
        <v>1.5</v>
      </c>
    </row>
    <row r="70" spans="1:2" ht="15.75">
      <c r="A70" s="119" t="s">
        <v>1317</v>
      </c>
      <c r="B70" s="126" t="s">
        <v>1318</v>
      </c>
    </row>
    <row r="71" spans="1:2" ht="15.75">
      <c r="A71" s="119" t="s">
        <v>1974</v>
      </c>
      <c r="B71" s="126">
        <v>2.5</v>
      </c>
    </row>
    <row r="72" spans="1:2" ht="15.75">
      <c r="A72" s="119" t="s">
        <v>1319</v>
      </c>
      <c r="B72" s="126">
        <v>3</v>
      </c>
    </row>
    <row r="73" spans="1:2" ht="15.75">
      <c r="A73" s="119" t="s">
        <v>1320</v>
      </c>
      <c r="B73" s="126">
        <v>4</v>
      </c>
    </row>
    <row r="74" spans="1:2" ht="15.75">
      <c r="A74" s="119" t="s">
        <v>1321</v>
      </c>
      <c r="B74" s="126">
        <v>1.5</v>
      </c>
    </row>
    <row r="75" spans="1:2" ht="15.75">
      <c r="A75" s="119" t="s">
        <v>1322</v>
      </c>
      <c r="B75" s="126">
        <v>2</v>
      </c>
    </row>
    <row r="76" spans="1:2" ht="15.75">
      <c r="A76" s="119" t="s">
        <v>1323</v>
      </c>
      <c r="B76" s="126">
        <v>2</v>
      </c>
    </row>
    <row r="77" spans="1:2" ht="15.75">
      <c r="A77" s="119"/>
      <c r="B77" s="126"/>
    </row>
    <row r="78" ht="20.25">
      <c r="A78" s="120" t="s">
        <v>1324</v>
      </c>
    </row>
    <row r="79" ht="15.75">
      <c r="A79" s="119"/>
    </row>
    <row r="80" ht="15.75">
      <c r="A80" s="121" t="s">
        <v>1325</v>
      </c>
    </row>
    <row r="81" ht="15.75">
      <c r="A81" s="119"/>
    </row>
    <row r="82" ht="15.75">
      <c r="A82" s="119" t="s">
        <v>1326</v>
      </c>
    </row>
    <row r="83" spans="1:2" ht="15.75">
      <c r="A83" s="119" t="s">
        <v>1327</v>
      </c>
      <c r="B83" s="126">
        <v>4</v>
      </c>
    </row>
    <row r="84" ht="15.75">
      <c r="A84" s="119"/>
    </row>
    <row r="85" ht="15.75">
      <c r="A85" s="119" t="s">
        <v>1328</v>
      </c>
    </row>
    <row r="86" spans="1:2" ht="15.75">
      <c r="A86" s="119" t="s">
        <v>1329</v>
      </c>
      <c r="B86" s="126">
        <v>7.5</v>
      </c>
    </row>
    <row r="87" ht="15.75">
      <c r="A87" s="119"/>
    </row>
    <row r="88" ht="15.75">
      <c r="A88" s="119" t="s">
        <v>1330</v>
      </c>
    </row>
    <row r="89" spans="1:2" ht="15.75">
      <c r="A89" s="119" t="s">
        <v>1331</v>
      </c>
      <c r="B89" s="126">
        <v>5</v>
      </c>
    </row>
    <row r="90" spans="1:2" ht="15.75">
      <c r="A90" s="119" t="s">
        <v>1332</v>
      </c>
      <c r="B90" s="126">
        <v>7</v>
      </c>
    </row>
    <row r="91" spans="1:2" ht="15.75">
      <c r="A91" s="119" t="s">
        <v>1333</v>
      </c>
      <c r="B91" s="126">
        <v>5</v>
      </c>
    </row>
    <row r="92" spans="1:2" ht="15.75">
      <c r="A92" s="119" t="s">
        <v>1334</v>
      </c>
      <c r="B92" s="126">
        <v>2.5</v>
      </c>
    </row>
    <row r="93" spans="1:2" ht="15.75">
      <c r="A93" s="119" t="s">
        <v>1335</v>
      </c>
      <c r="B93" s="126">
        <v>12</v>
      </c>
    </row>
    <row r="94" spans="1:2" ht="15.75">
      <c r="A94" s="119" t="s">
        <v>1336</v>
      </c>
      <c r="B94" s="126">
        <v>3</v>
      </c>
    </row>
    <row r="95" spans="1:2" ht="15.75">
      <c r="A95" s="119" t="s">
        <v>1337</v>
      </c>
      <c r="B95" s="126">
        <v>3</v>
      </c>
    </row>
    <row r="96" spans="1:2" ht="15.75">
      <c r="A96" s="119" t="s">
        <v>1338</v>
      </c>
      <c r="B96" s="126">
        <v>2</v>
      </c>
    </row>
    <row r="97" spans="1:2" ht="15.75">
      <c r="A97" s="119" t="s">
        <v>1339</v>
      </c>
      <c r="B97" s="126">
        <v>3</v>
      </c>
    </row>
    <row r="98" spans="1:2" ht="15.75">
      <c r="A98" s="119" t="s">
        <v>1340</v>
      </c>
      <c r="B98" s="126">
        <v>3</v>
      </c>
    </row>
    <row r="99" spans="1:2" ht="15.75">
      <c r="A99" s="119" t="s">
        <v>1341</v>
      </c>
      <c r="B99" s="126">
        <v>4</v>
      </c>
    </row>
    <row r="100" spans="1:2" ht="15.75">
      <c r="A100" s="119" t="s">
        <v>1342</v>
      </c>
      <c r="B100" s="126">
        <v>7.5</v>
      </c>
    </row>
    <row r="101" ht="15.75">
      <c r="A101" s="119"/>
    </row>
    <row r="102" ht="15.75">
      <c r="A102" s="119" t="s">
        <v>1343</v>
      </c>
    </row>
    <row r="103" spans="1:2" ht="15.75">
      <c r="A103" s="119" t="s">
        <v>1344</v>
      </c>
      <c r="B103" s="126">
        <v>15</v>
      </c>
    </row>
    <row r="104" ht="15.75">
      <c r="A104" s="119"/>
    </row>
    <row r="105" ht="15.75">
      <c r="A105" s="121" t="s">
        <v>1345</v>
      </c>
    </row>
    <row r="106" ht="15.75">
      <c r="A106" s="121" t="s">
        <v>1346</v>
      </c>
    </row>
    <row r="107" ht="15.75">
      <c r="A107" s="119"/>
    </row>
    <row r="108" ht="15.75">
      <c r="A108" s="119" t="s">
        <v>2865</v>
      </c>
    </row>
    <row r="109" spans="1:2" ht="15.75">
      <c r="A109" s="119" t="s">
        <v>2317</v>
      </c>
      <c r="B109" s="105">
        <v>8</v>
      </c>
    </row>
    <row r="110" ht="15.75">
      <c r="A110" s="119"/>
    </row>
    <row r="111" ht="15.75">
      <c r="A111" s="119" t="s">
        <v>3007</v>
      </c>
    </row>
    <row r="112" spans="1:2" ht="15.75">
      <c r="A112" s="119" t="s">
        <v>1347</v>
      </c>
      <c r="B112" s="126">
        <v>8</v>
      </c>
    </row>
    <row r="113" spans="1:2" ht="15.75">
      <c r="A113" s="119" t="s">
        <v>1348</v>
      </c>
      <c r="B113" s="126">
        <v>6</v>
      </c>
    </row>
    <row r="114" ht="15.75">
      <c r="A114" s="119"/>
    </row>
    <row r="115" ht="15.75">
      <c r="A115" s="119" t="s">
        <v>1349</v>
      </c>
    </row>
    <row r="116" spans="1:2" ht="15.75">
      <c r="A116" s="119" t="s">
        <v>1348</v>
      </c>
      <c r="B116" s="126">
        <v>6</v>
      </c>
    </row>
    <row r="117" spans="1:2" ht="15.75">
      <c r="A117" s="119" t="s">
        <v>1350</v>
      </c>
      <c r="B117" s="126">
        <v>8</v>
      </c>
    </row>
    <row r="118" spans="1:2" ht="15.75">
      <c r="A118" s="119" t="s">
        <v>1351</v>
      </c>
      <c r="B118" s="126">
        <v>7</v>
      </c>
    </row>
    <row r="119" spans="1:2" ht="15.75">
      <c r="A119" s="119" t="s">
        <v>1352</v>
      </c>
      <c r="B119" s="126">
        <v>7</v>
      </c>
    </row>
    <row r="120" spans="1:2" ht="15.75">
      <c r="A120" s="119" t="s">
        <v>1353</v>
      </c>
      <c r="B120" s="126">
        <v>8</v>
      </c>
    </row>
    <row r="121" ht="15.75">
      <c r="A121" s="119"/>
    </row>
    <row r="122" ht="15.75">
      <c r="A122" s="119" t="s">
        <v>1354</v>
      </c>
    </row>
    <row r="123" spans="1:2" ht="15.75">
      <c r="A123" s="119" t="s">
        <v>1355</v>
      </c>
      <c r="B123" s="126">
        <v>8</v>
      </c>
    </row>
    <row r="124" ht="15.75">
      <c r="A124" s="119"/>
    </row>
    <row r="125" ht="15.75">
      <c r="A125" s="119" t="s">
        <v>1356</v>
      </c>
    </row>
    <row r="126" spans="1:2" ht="15.75">
      <c r="A126" s="119" t="s">
        <v>1357</v>
      </c>
      <c r="B126" s="126">
        <v>4</v>
      </c>
    </row>
    <row r="127" ht="15.75">
      <c r="A127" s="119"/>
    </row>
    <row r="128" ht="15.75">
      <c r="A128" s="121" t="s">
        <v>1358</v>
      </c>
    </row>
    <row r="129" ht="15.75">
      <c r="A129" s="119"/>
    </row>
    <row r="130" ht="15.75">
      <c r="A130" s="119" t="s">
        <v>1359</v>
      </c>
    </row>
    <row r="131" spans="1:2" ht="15.75">
      <c r="A131" s="119" t="s">
        <v>6406</v>
      </c>
      <c r="B131" s="105">
        <v>2</v>
      </c>
    </row>
    <row r="132" ht="15.75">
      <c r="A132" s="119"/>
    </row>
    <row r="133" ht="15.75">
      <c r="A133" s="119" t="s">
        <v>1360</v>
      </c>
    </row>
    <row r="134" spans="1:2" ht="15.75">
      <c r="A134" s="119" t="s">
        <v>1361</v>
      </c>
      <c r="B134" s="126">
        <v>3.5</v>
      </c>
    </row>
    <row r="135" ht="15.75">
      <c r="A135" s="119"/>
    </row>
    <row r="136" ht="15.75">
      <c r="A136" s="119" t="s">
        <v>1356</v>
      </c>
    </row>
    <row r="137" spans="1:2" ht="15.75">
      <c r="A137" s="119" t="s">
        <v>1362</v>
      </c>
      <c r="B137" s="126">
        <v>8</v>
      </c>
    </row>
    <row r="138" spans="1:2" ht="15.75">
      <c r="A138" s="119" t="s">
        <v>1363</v>
      </c>
      <c r="B138" s="126">
        <v>2.5</v>
      </c>
    </row>
    <row r="139" spans="1:2" ht="15.75">
      <c r="A139" s="119" t="s">
        <v>1364</v>
      </c>
      <c r="B139" s="126">
        <v>4</v>
      </c>
    </row>
    <row r="140" spans="1:2" ht="15.75">
      <c r="A140" s="119" t="s">
        <v>1365</v>
      </c>
      <c r="B140" s="126">
        <v>5.5</v>
      </c>
    </row>
    <row r="141" ht="15.75">
      <c r="A141" s="119"/>
    </row>
    <row r="142" ht="15.75">
      <c r="A142" s="119" t="s">
        <v>1366</v>
      </c>
    </row>
    <row r="143" spans="1:2" ht="15.75">
      <c r="A143" s="119" t="s">
        <v>1367</v>
      </c>
      <c r="B143" s="126">
        <v>3</v>
      </c>
    </row>
    <row r="144" spans="1:2" ht="15.75">
      <c r="A144" s="119" t="s">
        <v>1368</v>
      </c>
      <c r="B144" s="126">
        <v>4</v>
      </c>
    </row>
    <row r="145" ht="15.75">
      <c r="A145" s="119"/>
    </row>
    <row r="146" ht="15.75">
      <c r="A146" s="119" t="s">
        <v>1369</v>
      </c>
    </row>
    <row r="147" spans="1:2" ht="15.75">
      <c r="A147" s="119" t="s">
        <v>1370</v>
      </c>
      <c r="B147" s="126">
        <v>6</v>
      </c>
    </row>
    <row r="148" spans="1:2" ht="15.75">
      <c r="A148" s="119" t="s">
        <v>1371</v>
      </c>
      <c r="B148" s="126">
        <v>6.5</v>
      </c>
    </row>
    <row r="149" ht="15.75">
      <c r="A149" s="119"/>
    </row>
    <row r="150" ht="15.75">
      <c r="A150" s="121" t="s">
        <v>1372</v>
      </c>
    </row>
    <row r="151" ht="15.75">
      <c r="A151" s="119"/>
    </row>
    <row r="152" ht="15.75">
      <c r="A152" s="119" t="s">
        <v>1373</v>
      </c>
    </row>
    <row r="153" spans="1:2" ht="15.75">
      <c r="A153" s="119" t="s">
        <v>1374</v>
      </c>
      <c r="B153" s="126">
        <v>1.5</v>
      </c>
    </row>
    <row r="154" spans="1:2" ht="15.75">
      <c r="A154" s="119" t="s">
        <v>1375</v>
      </c>
      <c r="B154" s="126">
        <v>3.5</v>
      </c>
    </row>
    <row r="155" spans="1:2" ht="15.75">
      <c r="A155" s="119" t="s">
        <v>1376</v>
      </c>
      <c r="B155" s="126">
        <v>1</v>
      </c>
    </row>
    <row r="156" spans="1:2" ht="15.75">
      <c r="A156" s="119" t="s">
        <v>1377</v>
      </c>
      <c r="B156" s="126">
        <v>0.5</v>
      </c>
    </row>
    <row r="157" ht="15.75">
      <c r="A157" s="119"/>
    </row>
    <row r="158" ht="15.75">
      <c r="A158" s="121" t="s">
        <v>1378</v>
      </c>
    </row>
    <row r="159" ht="15.75">
      <c r="A159" s="119"/>
    </row>
    <row r="160" ht="15.75">
      <c r="A160" s="119" t="s">
        <v>1330</v>
      </c>
    </row>
    <row r="161" spans="1:2" ht="15.75">
      <c r="A161" s="119" t="s">
        <v>1379</v>
      </c>
      <c r="B161" s="126">
        <v>7</v>
      </c>
    </row>
    <row r="162" spans="1:2" ht="15.75">
      <c r="A162" s="119" t="s">
        <v>1380</v>
      </c>
      <c r="B162" s="126">
        <v>4.5</v>
      </c>
    </row>
    <row r="163" spans="1:2" ht="15.75">
      <c r="A163" s="119" t="s">
        <v>1381</v>
      </c>
      <c r="B163" s="126">
        <v>3.5</v>
      </c>
    </row>
    <row r="164" spans="1:2" ht="15.75">
      <c r="A164" s="119" t="s">
        <v>1382</v>
      </c>
      <c r="B164" s="126">
        <v>3</v>
      </c>
    </row>
    <row r="165" spans="1:2" ht="15.75">
      <c r="A165" s="119" t="s">
        <v>1383</v>
      </c>
      <c r="B165" s="126">
        <v>3</v>
      </c>
    </row>
    <row r="166" ht="15.75">
      <c r="A166" s="119"/>
    </row>
    <row r="167" ht="15.75">
      <c r="A167" s="121" t="s">
        <v>1384</v>
      </c>
    </row>
    <row r="168" ht="15.75">
      <c r="A168" s="119"/>
    </row>
    <row r="169" ht="15.75">
      <c r="A169" s="119" t="s">
        <v>1373</v>
      </c>
    </row>
    <row r="170" spans="1:2" ht="15.75">
      <c r="A170" s="119" t="s">
        <v>1385</v>
      </c>
      <c r="B170" s="126">
        <v>4</v>
      </c>
    </row>
    <row r="171" spans="1:2" ht="15.75">
      <c r="A171" s="119" t="s">
        <v>1386</v>
      </c>
      <c r="B171" s="126">
        <v>5</v>
      </c>
    </row>
    <row r="172" ht="15.75">
      <c r="A172" s="119"/>
    </row>
    <row r="173" ht="15.75">
      <c r="A173" s="119" t="s">
        <v>1387</v>
      </c>
    </row>
    <row r="174" ht="15.75">
      <c r="A174" s="119"/>
    </row>
    <row r="175" ht="15.75">
      <c r="A175" s="119" t="s">
        <v>1388</v>
      </c>
    </row>
    <row r="176" spans="1:2" ht="15.75">
      <c r="A176" s="119" t="s">
        <v>1389</v>
      </c>
      <c r="B176" s="126">
        <v>12</v>
      </c>
    </row>
    <row r="177" spans="1:2" ht="15.75">
      <c r="A177" s="119" t="s">
        <v>1390</v>
      </c>
      <c r="B177" s="126">
        <v>14</v>
      </c>
    </row>
    <row r="178" ht="15.75">
      <c r="A178" s="119"/>
    </row>
    <row r="179" ht="15.75">
      <c r="A179" s="121" t="s">
        <v>1391</v>
      </c>
    </row>
    <row r="180" ht="15.75">
      <c r="A180" s="119"/>
    </row>
    <row r="181" ht="15.75">
      <c r="A181" s="119" t="s">
        <v>1392</v>
      </c>
    </row>
    <row r="182" spans="1:2" ht="15.75">
      <c r="A182" s="119" t="s">
        <v>1393</v>
      </c>
      <c r="B182" s="126">
        <v>1</v>
      </c>
    </row>
    <row r="183" ht="15.75">
      <c r="A183" s="119"/>
    </row>
    <row r="184" ht="15.75">
      <c r="A184" s="119" t="s">
        <v>1394</v>
      </c>
    </row>
    <row r="185" spans="1:2" ht="15.75">
      <c r="A185" s="119" t="s">
        <v>1395</v>
      </c>
      <c r="B185" s="126">
        <v>2.5</v>
      </c>
    </row>
    <row r="186" spans="1:2" ht="15.75">
      <c r="A186" s="119" t="s">
        <v>1396</v>
      </c>
      <c r="B186" s="126">
        <v>2.5</v>
      </c>
    </row>
    <row r="187" spans="1:2" ht="15.75">
      <c r="A187" s="119" t="s">
        <v>1397</v>
      </c>
      <c r="B187" s="126">
        <v>2</v>
      </c>
    </row>
    <row r="188" spans="1:2" ht="15.75">
      <c r="A188" s="119" t="s">
        <v>1398</v>
      </c>
      <c r="B188" s="126">
        <v>3</v>
      </c>
    </row>
    <row r="189" spans="1:2" ht="15.75">
      <c r="A189" s="119" t="s">
        <v>1399</v>
      </c>
      <c r="B189" s="126" t="s">
        <v>772</v>
      </c>
    </row>
    <row r="190" spans="1:2" ht="15.75">
      <c r="A190" s="119" t="s">
        <v>1400</v>
      </c>
      <c r="B190" s="126">
        <v>2</v>
      </c>
    </row>
    <row r="191" spans="1:2" ht="15.75">
      <c r="A191" s="119" t="s">
        <v>1401</v>
      </c>
      <c r="B191" s="126">
        <v>2</v>
      </c>
    </row>
    <row r="192" spans="1:2" ht="15.75">
      <c r="A192" s="119" t="s">
        <v>1402</v>
      </c>
      <c r="B192" s="126">
        <v>4</v>
      </c>
    </row>
    <row r="193" spans="1:2" ht="15.75">
      <c r="A193" s="119" t="s">
        <v>1403</v>
      </c>
      <c r="B193" s="126">
        <v>1.5</v>
      </c>
    </row>
    <row r="194" ht="15.75">
      <c r="A194" s="119"/>
    </row>
    <row r="195" ht="15.75">
      <c r="A195" s="121" t="s">
        <v>1404</v>
      </c>
    </row>
    <row r="196" ht="15.75">
      <c r="A196" s="119"/>
    </row>
    <row r="197" ht="15.75">
      <c r="A197" s="119" t="s">
        <v>1360</v>
      </c>
    </row>
    <row r="198" spans="1:2" ht="15.75">
      <c r="A198" s="119" t="s">
        <v>6407</v>
      </c>
      <c r="B198" s="105">
        <v>2.5</v>
      </c>
    </row>
    <row r="199" ht="15.75">
      <c r="A199" s="119"/>
    </row>
    <row r="200" ht="15.75">
      <c r="A200" s="121" t="s">
        <v>1405</v>
      </c>
    </row>
    <row r="201" ht="15.75">
      <c r="A201" s="119"/>
    </row>
    <row r="202" ht="15.75">
      <c r="A202" s="119" t="s">
        <v>1406</v>
      </c>
    </row>
    <row r="203" spans="1:2" ht="15.75">
      <c r="A203" s="119" t="s">
        <v>6408</v>
      </c>
      <c r="B203" s="105">
        <v>7</v>
      </c>
    </row>
    <row r="204" spans="1:2" ht="15.75">
      <c r="A204" s="119" t="s">
        <v>1407</v>
      </c>
      <c r="B204" s="126">
        <v>5</v>
      </c>
    </row>
    <row r="205" ht="15.75">
      <c r="A205" s="119"/>
    </row>
    <row r="206" ht="15.75">
      <c r="A206" s="121" t="s">
        <v>1408</v>
      </c>
    </row>
    <row r="207" ht="15.75">
      <c r="A207" s="119"/>
    </row>
    <row r="208" ht="15.75">
      <c r="A208" s="119" t="s">
        <v>1373</v>
      </c>
    </row>
    <row r="209" spans="1:2" ht="15.75">
      <c r="A209" s="119" t="s">
        <v>1409</v>
      </c>
      <c r="B209" s="126">
        <v>3.5</v>
      </c>
    </row>
    <row r="210" spans="1:2" ht="15.75">
      <c r="A210" s="119" t="s">
        <v>1410</v>
      </c>
      <c r="B210" s="126">
        <v>2</v>
      </c>
    </row>
    <row r="211" spans="1:2" ht="15.75">
      <c r="A211" s="119" t="s">
        <v>1411</v>
      </c>
      <c r="B211" s="126" t="s">
        <v>6716</v>
      </c>
    </row>
    <row r="212" spans="1:2" ht="15.75">
      <c r="A212" s="119" t="s">
        <v>1412</v>
      </c>
      <c r="B212" s="126">
        <v>2.5</v>
      </c>
    </row>
    <row r="213" spans="1:2" ht="15.75">
      <c r="A213" s="119" t="s">
        <v>1413</v>
      </c>
      <c r="B213" s="126">
        <v>2</v>
      </c>
    </row>
    <row r="214" spans="1:2" ht="15.75">
      <c r="A214" s="119" t="s">
        <v>1414</v>
      </c>
      <c r="B214" s="126">
        <v>2</v>
      </c>
    </row>
    <row r="215" spans="1:2" ht="15.75">
      <c r="A215" s="119" t="s">
        <v>6409</v>
      </c>
      <c r="B215" s="105">
        <v>1.5</v>
      </c>
    </row>
    <row r="216" spans="1:2" ht="15.75">
      <c r="A216" s="119" t="s">
        <v>1415</v>
      </c>
      <c r="B216" s="126">
        <v>4</v>
      </c>
    </row>
    <row r="217" spans="1:2" ht="15.75">
      <c r="A217" s="119" t="s">
        <v>1416</v>
      </c>
      <c r="B217" s="126">
        <v>8</v>
      </c>
    </row>
    <row r="218" spans="1:2" ht="15.75">
      <c r="A218" s="119" t="s">
        <v>1417</v>
      </c>
      <c r="B218" s="126">
        <v>2</v>
      </c>
    </row>
    <row r="219" spans="1:2" ht="15.75">
      <c r="A219" s="119" t="s">
        <v>1418</v>
      </c>
      <c r="B219" s="126">
        <v>3</v>
      </c>
    </row>
    <row r="220" ht="15.75">
      <c r="A220" s="119"/>
    </row>
    <row r="221" ht="15.75">
      <c r="A221" s="119" t="s">
        <v>1419</v>
      </c>
    </row>
    <row r="222" spans="1:2" ht="15.75">
      <c r="A222" s="119" t="s">
        <v>1420</v>
      </c>
      <c r="B222" s="126">
        <v>6</v>
      </c>
    </row>
    <row r="223" spans="1:2" ht="15.75">
      <c r="A223" s="119" t="s">
        <v>1421</v>
      </c>
      <c r="B223" s="126">
        <v>2.5</v>
      </c>
    </row>
    <row r="224" spans="1:2" ht="15.75">
      <c r="A224" s="119" t="s">
        <v>1422</v>
      </c>
      <c r="B224" s="126">
        <v>3</v>
      </c>
    </row>
    <row r="225" ht="15.75">
      <c r="A225" s="119"/>
    </row>
    <row r="226" ht="15.75">
      <c r="A226" s="121" t="s">
        <v>1423</v>
      </c>
    </row>
    <row r="227" ht="15.75">
      <c r="A227" s="119"/>
    </row>
    <row r="228" ht="15.75">
      <c r="A228" s="119" t="s">
        <v>1359</v>
      </c>
    </row>
    <row r="229" spans="1:2" ht="15.75">
      <c r="A229" s="119" t="s">
        <v>1424</v>
      </c>
      <c r="B229" s="126">
        <v>2</v>
      </c>
    </row>
    <row r="230" ht="15.75">
      <c r="A230" s="119"/>
    </row>
    <row r="231" ht="15.75">
      <c r="A231" s="119" t="s">
        <v>1360</v>
      </c>
    </row>
    <row r="232" spans="1:2" ht="15.75">
      <c r="A232" s="119" t="s">
        <v>1425</v>
      </c>
      <c r="B232" s="126">
        <v>3</v>
      </c>
    </row>
    <row r="233" spans="1:2" ht="15.75">
      <c r="A233" s="119" t="s">
        <v>1426</v>
      </c>
      <c r="B233" s="126">
        <v>3</v>
      </c>
    </row>
    <row r="234" spans="1:2" ht="15.75">
      <c r="A234" s="119" t="s">
        <v>1427</v>
      </c>
      <c r="B234" s="126">
        <v>2.5</v>
      </c>
    </row>
    <row r="235" ht="15.75">
      <c r="A235" s="119"/>
    </row>
    <row r="236" ht="15.75">
      <c r="A236" s="119" t="s">
        <v>1428</v>
      </c>
    </row>
    <row r="237" spans="1:2" ht="15.75">
      <c r="A237" s="119" t="s">
        <v>1429</v>
      </c>
      <c r="B237" s="126">
        <v>2</v>
      </c>
    </row>
    <row r="238" spans="1:2" ht="15.75">
      <c r="A238" s="119" t="s">
        <v>1430</v>
      </c>
      <c r="B238" s="126">
        <v>5</v>
      </c>
    </row>
    <row r="239" spans="1:2" ht="15.75">
      <c r="A239" s="119" t="s">
        <v>1431</v>
      </c>
      <c r="B239" s="126">
        <v>5.5</v>
      </c>
    </row>
    <row r="240" spans="1:2" ht="15.75">
      <c r="A240" s="119" t="s">
        <v>1432</v>
      </c>
      <c r="B240" s="126">
        <v>4.5</v>
      </c>
    </row>
    <row r="241" spans="1:2" ht="15.75">
      <c r="A241" s="119" t="s">
        <v>1433</v>
      </c>
      <c r="B241" s="126">
        <v>6</v>
      </c>
    </row>
    <row r="242" ht="15.75">
      <c r="A242" s="119"/>
    </row>
    <row r="243" ht="15.75">
      <c r="A243" s="119" t="s">
        <v>1366</v>
      </c>
    </row>
    <row r="244" spans="1:2" ht="15.75">
      <c r="A244" s="119" t="s">
        <v>1434</v>
      </c>
      <c r="B244" s="126">
        <v>3</v>
      </c>
    </row>
    <row r="245" ht="15.75">
      <c r="A245" s="119"/>
    </row>
    <row r="246" ht="15.75">
      <c r="A246" s="119" t="s">
        <v>1369</v>
      </c>
    </row>
    <row r="247" spans="1:2" ht="15.75">
      <c r="A247" s="119" t="s">
        <v>1435</v>
      </c>
      <c r="B247" s="126">
        <v>6</v>
      </c>
    </row>
    <row r="248" ht="15.75">
      <c r="A248" s="119"/>
    </row>
    <row r="249" ht="15.75">
      <c r="A249" s="121" t="s">
        <v>1436</v>
      </c>
    </row>
    <row r="250" ht="15.75">
      <c r="A250" s="119"/>
    </row>
    <row r="251" ht="15.75">
      <c r="A251" s="119" t="s">
        <v>1406</v>
      </c>
    </row>
    <row r="252" spans="1:2" ht="15.75">
      <c r="A252" s="119" t="s">
        <v>1437</v>
      </c>
      <c r="B252" s="126">
        <v>2</v>
      </c>
    </row>
    <row r="253" spans="1:2" ht="15.75">
      <c r="A253" s="119" t="s">
        <v>1438</v>
      </c>
      <c r="B253" s="126">
        <v>9</v>
      </c>
    </row>
    <row r="254" spans="1:2" ht="15.75">
      <c r="A254" s="119" t="s">
        <v>1439</v>
      </c>
      <c r="B254" s="126">
        <v>1</v>
      </c>
    </row>
    <row r="255" spans="1:2" ht="15.75">
      <c r="A255" s="119" t="s">
        <v>1440</v>
      </c>
      <c r="B255" s="126">
        <v>1</v>
      </c>
    </row>
    <row r="256" ht="15.75">
      <c r="A256" s="119"/>
    </row>
    <row r="257" ht="15.75">
      <c r="A257" s="119" t="s">
        <v>1428</v>
      </c>
    </row>
    <row r="258" spans="1:2" ht="15.75">
      <c r="A258" s="119" t="s">
        <v>6410</v>
      </c>
      <c r="B258" s="105">
        <v>7</v>
      </c>
    </row>
    <row r="259" ht="15.75">
      <c r="A259" s="119"/>
    </row>
    <row r="260" ht="15.75">
      <c r="A260" s="119"/>
    </row>
    <row r="261" ht="15.75">
      <c r="A261" s="119"/>
    </row>
    <row r="262" ht="15.75">
      <c r="A262" s="121" t="s">
        <v>1441</v>
      </c>
    </row>
    <row r="263" ht="15.75">
      <c r="A263" s="119"/>
    </row>
    <row r="264" ht="15.75">
      <c r="A264" s="119" t="s">
        <v>1330</v>
      </c>
    </row>
    <row r="265" spans="1:2" ht="15.75">
      <c r="A265" s="119" t="s">
        <v>1442</v>
      </c>
      <c r="B265" s="126">
        <v>2</v>
      </c>
    </row>
    <row r="266" spans="1:2" ht="15.75">
      <c r="A266" s="119" t="s">
        <v>1443</v>
      </c>
      <c r="B266" s="126">
        <v>2.5</v>
      </c>
    </row>
    <row r="267" spans="1:2" ht="15.75">
      <c r="A267" s="119" t="s">
        <v>1444</v>
      </c>
      <c r="B267" s="126">
        <v>4</v>
      </c>
    </row>
    <row r="268" spans="1:2" ht="15.75">
      <c r="A268" s="119" t="s">
        <v>1445</v>
      </c>
      <c r="B268" s="126">
        <v>8</v>
      </c>
    </row>
    <row r="269" spans="1:2" ht="15.75">
      <c r="A269" s="119" t="s">
        <v>1446</v>
      </c>
      <c r="B269" s="126">
        <v>2</v>
      </c>
    </row>
    <row r="270" spans="1:2" ht="15.75">
      <c r="A270" s="119" t="s">
        <v>1447</v>
      </c>
      <c r="B270" s="126">
        <v>3</v>
      </c>
    </row>
    <row r="271" spans="1:2" ht="15.75">
      <c r="A271" s="119" t="s">
        <v>1448</v>
      </c>
      <c r="B271" s="126">
        <v>0.5</v>
      </c>
    </row>
    <row r="272" spans="1:2" ht="15.75">
      <c r="A272" s="119" t="s">
        <v>1449</v>
      </c>
      <c r="B272" s="126">
        <v>2</v>
      </c>
    </row>
    <row r="273" spans="1:2" ht="15.75">
      <c r="A273" s="119" t="s">
        <v>1450</v>
      </c>
      <c r="B273" s="126">
        <v>3.5</v>
      </c>
    </row>
    <row r="274" spans="1:2" ht="15.75">
      <c r="A274" s="119" t="s">
        <v>1451</v>
      </c>
      <c r="B274" s="126">
        <v>3.5</v>
      </c>
    </row>
    <row r="275" ht="15.75">
      <c r="A275" s="119"/>
    </row>
    <row r="276" ht="15.75">
      <c r="A276" s="121" t="s">
        <v>1452</v>
      </c>
    </row>
    <row r="277" ht="15.75">
      <c r="A277" s="119"/>
    </row>
    <row r="278" ht="15.75">
      <c r="A278" s="119" t="s">
        <v>2865</v>
      </c>
    </row>
    <row r="279" spans="1:2" ht="15.75">
      <c r="A279" s="119" t="s">
        <v>1453</v>
      </c>
      <c r="B279" s="126">
        <v>8</v>
      </c>
    </row>
    <row r="280" ht="15.75">
      <c r="A280" s="119"/>
    </row>
    <row r="281" ht="15.75">
      <c r="A281" s="119" t="s">
        <v>2822</v>
      </c>
    </row>
    <row r="282" spans="1:2" ht="15.75">
      <c r="A282" s="119" t="s">
        <v>1454</v>
      </c>
      <c r="B282" s="126">
        <v>5</v>
      </c>
    </row>
    <row r="283" ht="15.75">
      <c r="A283" s="119"/>
    </row>
    <row r="284" ht="15.75">
      <c r="A284" s="119" t="s">
        <v>3007</v>
      </c>
    </row>
    <row r="285" spans="1:2" ht="15.75">
      <c r="A285" s="119" t="s">
        <v>1455</v>
      </c>
      <c r="B285" s="126">
        <v>1</v>
      </c>
    </row>
    <row r="286" spans="1:2" ht="15.75">
      <c r="A286" s="119" t="s">
        <v>1456</v>
      </c>
      <c r="B286" s="126">
        <v>8</v>
      </c>
    </row>
    <row r="287" ht="15.75">
      <c r="A287" s="119"/>
    </row>
    <row r="288" ht="15.75">
      <c r="A288" s="119" t="s">
        <v>1349</v>
      </c>
    </row>
    <row r="289" spans="1:2" ht="15.75">
      <c r="A289" s="119" t="s">
        <v>1456</v>
      </c>
      <c r="B289" s="126">
        <v>8</v>
      </c>
    </row>
    <row r="290" ht="15.75">
      <c r="A290" s="119"/>
    </row>
    <row r="291" ht="15.75">
      <c r="A291" s="119" t="s">
        <v>1356</v>
      </c>
    </row>
    <row r="292" spans="1:2" ht="15.75">
      <c r="A292" s="119" t="s">
        <v>1457</v>
      </c>
      <c r="B292" s="126">
        <v>4</v>
      </c>
    </row>
    <row r="293" ht="15.75">
      <c r="A293" s="119"/>
    </row>
    <row r="294" ht="15.75">
      <c r="A294" s="119" t="s">
        <v>1458</v>
      </c>
    </row>
    <row r="295" spans="1:2" ht="15.75">
      <c r="A295" s="119" t="s">
        <v>1459</v>
      </c>
      <c r="B295" s="126">
        <v>7</v>
      </c>
    </row>
    <row r="296" ht="15.75">
      <c r="A296" s="119"/>
    </row>
    <row r="297" ht="15.75">
      <c r="A297" s="119" t="s">
        <v>1460</v>
      </c>
    </row>
    <row r="298" spans="1:2" ht="15.75">
      <c r="A298" s="119" t="s">
        <v>1461</v>
      </c>
      <c r="B298" s="126">
        <v>3</v>
      </c>
    </row>
    <row r="299" ht="15.75">
      <c r="A299" s="119"/>
    </row>
    <row r="301" ht="20.25">
      <c r="A301" s="120" t="s">
        <v>1462</v>
      </c>
    </row>
    <row r="302" ht="15.75">
      <c r="A302" s="119"/>
    </row>
    <row r="303" ht="15.75">
      <c r="A303" s="119" t="s">
        <v>1463</v>
      </c>
    </row>
    <row r="304" spans="1:2" ht="15.75">
      <c r="A304" s="119" t="s">
        <v>1464</v>
      </c>
      <c r="B304" s="126">
        <v>0.5</v>
      </c>
    </row>
    <row r="305" spans="1:2" ht="15.75">
      <c r="A305" s="119" t="s">
        <v>1465</v>
      </c>
      <c r="B305" s="126">
        <v>0.5</v>
      </c>
    </row>
    <row r="306" spans="1:2" ht="15.75">
      <c r="A306" s="119" t="s">
        <v>1466</v>
      </c>
      <c r="B306" s="126">
        <v>1</v>
      </c>
    </row>
    <row r="307" spans="1:2" ht="15.75">
      <c r="A307" s="119" t="s">
        <v>1467</v>
      </c>
      <c r="B307" s="126">
        <v>1.5</v>
      </c>
    </row>
    <row r="308" spans="1:2" ht="15.75">
      <c r="A308" s="119" t="s">
        <v>1468</v>
      </c>
      <c r="B308" s="126">
        <v>1</v>
      </c>
    </row>
    <row r="309" spans="1:2" ht="15.75">
      <c r="A309" s="119" t="s">
        <v>1469</v>
      </c>
      <c r="B309" s="126">
        <v>1</v>
      </c>
    </row>
    <row r="310" spans="1:2" ht="15.75">
      <c r="A310" s="119" t="s">
        <v>1470</v>
      </c>
      <c r="B310" s="126">
        <v>2</v>
      </c>
    </row>
    <row r="311" spans="1:2" ht="15.75">
      <c r="A311" s="119" t="s">
        <v>1471</v>
      </c>
      <c r="B311" s="126">
        <v>1</v>
      </c>
    </row>
    <row r="312" spans="1:2" ht="15.75">
      <c r="A312" s="119" t="s">
        <v>1472</v>
      </c>
      <c r="B312" s="126">
        <v>1</v>
      </c>
    </row>
    <row r="313" spans="1:2" ht="15.75">
      <c r="A313" s="119" t="s">
        <v>1473</v>
      </c>
      <c r="B313" s="126">
        <v>1</v>
      </c>
    </row>
    <row r="314" spans="1:2" ht="15.75">
      <c r="A314" s="119" t="s">
        <v>1474</v>
      </c>
      <c r="B314" s="126">
        <v>2</v>
      </c>
    </row>
    <row r="315" spans="1:2" ht="15.75">
      <c r="A315" s="119" t="s">
        <v>1475</v>
      </c>
      <c r="B315" s="126">
        <v>2.5</v>
      </c>
    </row>
    <row r="316" spans="1:2" ht="15.75">
      <c r="A316" s="119" t="s">
        <v>1476</v>
      </c>
      <c r="B316" s="126">
        <v>1.5</v>
      </c>
    </row>
    <row r="317" spans="1:2" ht="15.75">
      <c r="A317" s="119" t="s">
        <v>1477</v>
      </c>
      <c r="B317" s="126">
        <v>1</v>
      </c>
    </row>
    <row r="318" spans="1:2" ht="15.75">
      <c r="A318" s="119" t="s">
        <v>1478</v>
      </c>
      <c r="B318" s="126">
        <v>1</v>
      </c>
    </row>
    <row r="319" spans="1:2" ht="15.75">
      <c r="A319" s="119" t="s">
        <v>1479</v>
      </c>
      <c r="B319" s="126">
        <v>1</v>
      </c>
    </row>
    <row r="320" spans="1:2" ht="15.75">
      <c r="A320" s="119" t="s">
        <v>1480</v>
      </c>
      <c r="B320" s="126">
        <v>1.5</v>
      </c>
    </row>
    <row r="321" spans="1:2" ht="15.75">
      <c r="A321" s="119" t="s">
        <v>1481</v>
      </c>
      <c r="B321" s="126">
        <v>1</v>
      </c>
    </row>
    <row r="322" spans="1:2" ht="15.75">
      <c r="A322" s="119" t="s">
        <v>1482</v>
      </c>
      <c r="B322" s="126">
        <v>1.5</v>
      </c>
    </row>
    <row r="323" spans="1:2" ht="15.75">
      <c r="A323" s="119" t="s">
        <v>1483</v>
      </c>
      <c r="B323" s="126">
        <v>1</v>
      </c>
    </row>
    <row r="324" spans="1:2" ht="15.75">
      <c r="A324" s="119" t="s">
        <v>1484</v>
      </c>
      <c r="B324" s="126">
        <v>1</v>
      </c>
    </row>
    <row r="325" spans="1:2" ht="15.75">
      <c r="A325" s="119" t="s">
        <v>1485</v>
      </c>
      <c r="B325" s="126">
        <v>2</v>
      </c>
    </row>
    <row r="326" spans="1:2" ht="15.75">
      <c r="A326" s="119" t="s">
        <v>1486</v>
      </c>
      <c r="B326" s="126">
        <v>1</v>
      </c>
    </row>
    <row r="327" spans="1:2" ht="15.75">
      <c r="A327" s="119" t="s">
        <v>1487</v>
      </c>
      <c r="B327" s="126">
        <v>0.5</v>
      </c>
    </row>
    <row r="328" spans="1:2" ht="15.75">
      <c r="A328" s="119" t="s">
        <v>1488</v>
      </c>
      <c r="B328" s="126">
        <v>0.5</v>
      </c>
    </row>
    <row r="329" spans="1:2" ht="15.75">
      <c r="A329" s="119" t="s">
        <v>1489</v>
      </c>
      <c r="B329" s="126">
        <v>0.5</v>
      </c>
    </row>
    <row r="330" ht="15.75">
      <c r="A330" s="119"/>
    </row>
    <row r="331" ht="15.75">
      <c r="A331" s="119"/>
    </row>
    <row r="332" ht="15.75">
      <c r="A332" s="119" t="s">
        <v>3305</v>
      </c>
    </row>
    <row r="333" ht="15.75">
      <c r="A333" s="119"/>
    </row>
    <row r="334" spans="1:2" ht="15.75">
      <c r="A334" s="119" t="s">
        <v>1490</v>
      </c>
      <c r="B334" s="126">
        <v>1</v>
      </c>
    </row>
    <row r="335" spans="1:2" ht="15.75">
      <c r="A335" s="119" t="s">
        <v>1466</v>
      </c>
      <c r="B335" s="126">
        <v>1</v>
      </c>
    </row>
    <row r="336" spans="1:2" ht="15.75">
      <c r="A336" s="119" t="s">
        <v>1491</v>
      </c>
      <c r="B336" s="126">
        <v>1</v>
      </c>
    </row>
    <row r="337" spans="1:2" ht="15.75">
      <c r="A337" s="119" t="s">
        <v>1492</v>
      </c>
      <c r="B337" s="126">
        <v>1</v>
      </c>
    </row>
    <row r="338" spans="1:2" ht="15.75">
      <c r="A338" s="119" t="s">
        <v>1493</v>
      </c>
      <c r="B338" s="126">
        <v>1</v>
      </c>
    </row>
    <row r="339" spans="1:2" ht="15.75">
      <c r="A339" s="119" t="s">
        <v>1494</v>
      </c>
      <c r="B339" s="126">
        <v>1</v>
      </c>
    </row>
    <row r="340" ht="15.75">
      <c r="A340" s="119"/>
    </row>
    <row r="341" ht="15.75">
      <c r="A341" s="119"/>
    </row>
    <row r="342" ht="15.75">
      <c r="A342" s="119" t="s">
        <v>3214</v>
      </c>
    </row>
    <row r="343" ht="15.75">
      <c r="A343" s="119"/>
    </row>
    <row r="344" spans="1:2" ht="15.75">
      <c r="A344" s="119" t="s">
        <v>1495</v>
      </c>
      <c r="B344" s="126">
        <v>1.5</v>
      </c>
    </row>
    <row r="345" spans="1:2" ht="15.75">
      <c r="A345" s="119" t="s">
        <v>1496</v>
      </c>
      <c r="B345" s="126">
        <v>1.5</v>
      </c>
    </row>
    <row r="346" spans="1:2" ht="15.75">
      <c r="A346" s="119" t="s">
        <v>1497</v>
      </c>
      <c r="B346" s="126">
        <v>1.5</v>
      </c>
    </row>
    <row r="347" spans="1:2" ht="15.75">
      <c r="A347" s="119" t="s">
        <v>1498</v>
      </c>
      <c r="B347" s="126">
        <v>1.5</v>
      </c>
    </row>
    <row r="348" spans="1:2" ht="15.75">
      <c r="A348" s="119" t="s">
        <v>1499</v>
      </c>
      <c r="B348" s="126">
        <v>0.5</v>
      </c>
    </row>
    <row r="349" spans="1:2" ht="15.75">
      <c r="A349" s="119" t="s">
        <v>1500</v>
      </c>
      <c r="B349" s="126">
        <v>1.5</v>
      </c>
    </row>
    <row r="350" spans="1:2" ht="15.75">
      <c r="A350" s="119" t="s">
        <v>1501</v>
      </c>
      <c r="B350" s="126">
        <v>0.5</v>
      </c>
    </row>
    <row r="351" spans="1:2" ht="15.75">
      <c r="A351" s="119" t="s">
        <v>1502</v>
      </c>
      <c r="B351" s="126">
        <v>1</v>
      </c>
    </row>
    <row r="352" spans="1:2" ht="15.75">
      <c r="A352" s="119" t="s">
        <v>1503</v>
      </c>
      <c r="B352" s="126">
        <v>1.5</v>
      </c>
    </row>
    <row r="353" ht="15.75">
      <c r="A353" s="119"/>
    </row>
    <row r="354" ht="15.75">
      <c r="A354" s="119"/>
    </row>
    <row r="355" ht="15.75">
      <c r="A355" s="119" t="s">
        <v>2822</v>
      </c>
    </row>
    <row r="356" ht="15.75">
      <c r="A356" s="119"/>
    </row>
    <row r="357" spans="1:2" ht="15.75">
      <c r="A357" s="119" t="s">
        <v>1504</v>
      </c>
      <c r="B357" s="126">
        <v>1.5</v>
      </c>
    </row>
    <row r="358" spans="1:2" ht="15.75">
      <c r="A358" s="119" t="s">
        <v>1505</v>
      </c>
      <c r="B358" s="126">
        <v>1.5</v>
      </c>
    </row>
    <row r="359" spans="1:2" ht="15.75">
      <c r="A359" s="119" t="s">
        <v>1506</v>
      </c>
      <c r="B359" s="126">
        <v>1.5</v>
      </c>
    </row>
    <row r="360" spans="1:2" ht="15.75">
      <c r="A360" s="119" t="s">
        <v>1507</v>
      </c>
      <c r="B360" s="126">
        <v>2.5</v>
      </c>
    </row>
    <row r="361" spans="1:2" ht="15.75">
      <c r="A361" s="119" t="s">
        <v>1508</v>
      </c>
      <c r="B361" s="126">
        <v>3.5</v>
      </c>
    </row>
    <row r="362" spans="1:2" ht="15.75">
      <c r="A362" s="119" t="s">
        <v>1509</v>
      </c>
      <c r="B362" s="126">
        <v>2</v>
      </c>
    </row>
    <row r="363" spans="1:2" ht="15.75">
      <c r="A363" s="119" t="s">
        <v>1510</v>
      </c>
      <c r="B363" s="126">
        <v>2.5</v>
      </c>
    </row>
    <row r="364" spans="1:2" ht="15.75">
      <c r="A364" s="119" t="s">
        <v>1511</v>
      </c>
      <c r="B364" s="126">
        <v>2</v>
      </c>
    </row>
    <row r="365" spans="1:2" ht="15.75">
      <c r="A365" s="119" t="s">
        <v>1512</v>
      </c>
      <c r="B365" s="126">
        <v>2</v>
      </c>
    </row>
    <row r="366" ht="15.75">
      <c r="A366" s="119"/>
    </row>
    <row r="367" ht="15.75">
      <c r="A367" s="119"/>
    </row>
    <row r="368" ht="15.75">
      <c r="A368" s="119" t="s">
        <v>1513</v>
      </c>
    </row>
    <row r="369" ht="15.75">
      <c r="A369" s="119"/>
    </row>
    <row r="370" spans="1:2" ht="15.75">
      <c r="A370" s="119" t="s">
        <v>1514</v>
      </c>
      <c r="B370" s="126">
        <v>4</v>
      </c>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18"/>
  <dimension ref="A1:B436"/>
  <sheetViews>
    <sheetView zoomScalePageLayoutView="0" workbookViewId="0" topLeftCell="A1">
      <selection activeCell="A1" sqref="A1"/>
    </sheetView>
  </sheetViews>
  <sheetFormatPr defaultColWidth="9.140625" defaultRowHeight="12.75"/>
  <cols>
    <col min="1" max="1" width="70.7109375" style="0" customWidth="1"/>
    <col min="2" max="2" width="9.140625" style="106" customWidth="1"/>
  </cols>
  <sheetData>
    <row r="1" ht="20.25">
      <c r="A1" s="120" t="s">
        <v>1515</v>
      </c>
    </row>
    <row r="2" ht="15.75">
      <c r="A2" s="119"/>
    </row>
    <row r="3" ht="15.75">
      <c r="A3" s="119" t="s">
        <v>1516</v>
      </c>
    </row>
    <row r="4" spans="1:2" ht="15.75">
      <c r="A4" s="119" t="s">
        <v>1517</v>
      </c>
      <c r="B4" s="127">
        <v>2</v>
      </c>
    </row>
    <row r="5" ht="15.75">
      <c r="A5" s="119"/>
    </row>
    <row r="6" ht="15.75">
      <c r="A6" s="119"/>
    </row>
    <row r="7" ht="15.75">
      <c r="A7" s="119" t="s">
        <v>1518</v>
      </c>
    </row>
    <row r="8" spans="1:2" ht="15.75">
      <c r="A8" s="119" t="s">
        <v>1519</v>
      </c>
      <c r="B8" s="127">
        <v>6.5</v>
      </c>
    </row>
    <row r="9" spans="1:2" ht="15.75">
      <c r="A9" s="119" t="s">
        <v>1520</v>
      </c>
      <c r="B9" s="127">
        <v>2</v>
      </c>
    </row>
    <row r="10" spans="1:2" ht="15.75">
      <c r="A10" s="119" t="s">
        <v>1521</v>
      </c>
      <c r="B10" s="127">
        <v>2</v>
      </c>
    </row>
    <row r="11" spans="1:2" ht="15.75">
      <c r="A11" s="119" t="s">
        <v>1522</v>
      </c>
      <c r="B11" s="127">
        <v>2</v>
      </c>
    </row>
    <row r="12" spans="1:2" ht="15.75">
      <c r="A12" s="119" t="s">
        <v>1523</v>
      </c>
      <c r="B12" s="127">
        <v>1</v>
      </c>
    </row>
    <row r="13" spans="1:2" ht="15.75">
      <c r="A13" s="119" t="s">
        <v>1524</v>
      </c>
      <c r="B13" s="127">
        <v>3</v>
      </c>
    </row>
    <row r="14" spans="1:2" ht="15.75">
      <c r="A14" s="119" t="s">
        <v>1525</v>
      </c>
      <c r="B14" s="127">
        <v>3</v>
      </c>
    </row>
    <row r="15" spans="1:2" ht="15.75">
      <c r="A15" s="119" t="s">
        <v>1526</v>
      </c>
      <c r="B15" s="127">
        <v>3</v>
      </c>
    </row>
    <row r="16" spans="1:2" ht="15.75">
      <c r="A16" s="119" t="s">
        <v>1527</v>
      </c>
      <c r="B16" s="127">
        <v>3.5</v>
      </c>
    </row>
    <row r="17" spans="1:2" ht="15.75">
      <c r="A17" s="119" t="s">
        <v>1528</v>
      </c>
      <c r="B17" s="127">
        <v>1.5</v>
      </c>
    </row>
    <row r="18" spans="1:2" ht="15.75">
      <c r="A18" s="119" t="s">
        <v>1529</v>
      </c>
      <c r="B18" s="127">
        <v>1</v>
      </c>
    </row>
    <row r="19" spans="1:2" ht="15.75">
      <c r="A19" s="119" t="s">
        <v>1530</v>
      </c>
      <c r="B19" s="127">
        <v>1</v>
      </c>
    </row>
    <row r="20" spans="1:2" ht="15.75">
      <c r="A20" s="119" t="s">
        <v>1531</v>
      </c>
      <c r="B20" s="127">
        <v>2</v>
      </c>
    </row>
    <row r="21" spans="1:2" ht="15.75">
      <c r="A21" s="119" t="s">
        <v>1532</v>
      </c>
      <c r="B21" s="127">
        <v>1</v>
      </c>
    </row>
    <row r="22" spans="1:2" ht="15.75">
      <c r="A22" s="119" t="s">
        <v>1533</v>
      </c>
      <c r="B22" s="127">
        <v>1.5</v>
      </c>
    </row>
    <row r="23" spans="1:2" ht="15.75">
      <c r="A23" s="119" t="s">
        <v>1534</v>
      </c>
      <c r="B23" s="127">
        <v>1</v>
      </c>
    </row>
    <row r="24" spans="1:2" ht="15.75">
      <c r="A24" s="119" t="s">
        <v>1535</v>
      </c>
      <c r="B24" s="127">
        <v>1</v>
      </c>
    </row>
    <row r="25" spans="1:2" ht="15.75">
      <c r="A25" s="119" t="s">
        <v>1536</v>
      </c>
      <c r="B25" s="127">
        <v>3.5</v>
      </c>
    </row>
    <row r="26" spans="1:2" ht="15.75">
      <c r="A26" s="119" t="s">
        <v>1537</v>
      </c>
      <c r="B26" s="127">
        <v>3.5</v>
      </c>
    </row>
    <row r="27" ht="15.75">
      <c r="A27" s="119"/>
    </row>
    <row r="28" ht="15.75">
      <c r="A28" s="119"/>
    </row>
    <row r="29" ht="15.75">
      <c r="A29" s="119" t="s">
        <v>1538</v>
      </c>
    </row>
    <row r="30" spans="1:2" ht="15.75">
      <c r="A30" s="119" t="s">
        <v>1539</v>
      </c>
      <c r="B30" s="127">
        <v>1</v>
      </c>
    </row>
    <row r="31" spans="1:2" ht="15.75">
      <c r="A31" s="119" t="s">
        <v>1540</v>
      </c>
      <c r="B31" s="127">
        <v>1</v>
      </c>
    </row>
    <row r="32" spans="1:2" ht="15.75">
      <c r="A32" s="119" t="s">
        <v>1541</v>
      </c>
      <c r="B32" s="127">
        <v>1</v>
      </c>
    </row>
    <row r="33" spans="1:2" ht="15.75">
      <c r="A33" s="119" t="s">
        <v>3677</v>
      </c>
      <c r="B33" s="127">
        <v>1</v>
      </c>
    </row>
    <row r="34" spans="1:2" ht="15.75">
      <c r="A34" s="119" t="s">
        <v>3678</v>
      </c>
      <c r="B34" s="127">
        <v>1</v>
      </c>
    </row>
    <row r="35" spans="1:2" ht="15.75">
      <c r="A35" s="119" t="s">
        <v>3679</v>
      </c>
      <c r="B35" s="127">
        <v>1</v>
      </c>
    </row>
    <row r="36" ht="15.75">
      <c r="A36" s="119"/>
    </row>
    <row r="37" ht="15.75">
      <c r="A37" s="119"/>
    </row>
    <row r="38" ht="15.75">
      <c r="A38" s="119" t="s">
        <v>3680</v>
      </c>
    </row>
    <row r="39" spans="1:2" ht="15.75">
      <c r="A39" s="119" t="s">
        <v>3681</v>
      </c>
      <c r="B39" s="127">
        <v>2.5</v>
      </c>
    </row>
    <row r="40" spans="1:2" ht="15.75">
      <c r="A40" s="119" t="s">
        <v>3682</v>
      </c>
      <c r="B40" s="127">
        <v>2</v>
      </c>
    </row>
    <row r="41" spans="1:2" ht="15.75">
      <c r="A41" s="119" t="s">
        <v>3683</v>
      </c>
      <c r="B41" s="127">
        <v>2</v>
      </c>
    </row>
    <row r="42" spans="1:2" ht="15.75">
      <c r="A42" s="119" t="s">
        <v>3684</v>
      </c>
      <c r="B42" s="127">
        <v>1.5</v>
      </c>
    </row>
    <row r="43" spans="1:2" ht="15.75">
      <c r="A43" s="119" t="s">
        <v>3685</v>
      </c>
      <c r="B43" s="127">
        <v>1.5</v>
      </c>
    </row>
    <row r="44" spans="1:2" ht="15.75">
      <c r="A44" s="119" t="s">
        <v>3686</v>
      </c>
      <c r="B44" s="127">
        <v>1.5</v>
      </c>
    </row>
    <row r="45" spans="1:2" ht="15.75">
      <c r="A45" s="119" t="s">
        <v>3687</v>
      </c>
      <c r="B45" s="127">
        <v>1.5</v>
      </c>
    </row>
    <row r="46" spans="1:2" ht="15.75">
      <c r="A46" s="119" t="s">
        <v>3688</v>
      </c>
      <c r="B46" s="127">
        <v>1.5</v>
      </c>
    </row>
    <row r="47" spans="1:2" ht="15.75">
      <c r="A47" s="119" t="s">
        <v>3689</v>
      </c>
      <c r="B47" s="127">
        <v>1</v>
      </c>
    </row>
    <row r="48" ht="15.75">
      <c r="A48" s="119"/>
    </row>
    <row r="49" ht="15.75">
      <c r="A49" s="119"/>
    </row>
    <row r="50" ht="15.75">
      <c r="A50" s="119" t="s">
        <v>3690</v>
      </c>
    </row>
    <row r="51" spans="1:2" ht="15.75">
      <c r="A51" s="119" t="s">
        <v>3691</v>
      </c>
      <c r="B51" s="127">
        <v>3.5</v>
      </c>
    </row>
    <row r="52" spans="1:2" ht="15.75">
      <c r="A52" s="119" t="s">
        <v>3692</v>
      </c>
      <c r="B52" s="127">
        <v>3.5</v>
      </c>
    </row>
    <row r="53" spans="1:2" ht="15.75">
      <c r="A53" s="119" t="s">
        <v>3693</v>
      </c>
      <c r="B53" s="127">
        <v>3.5</v>
      </c>
    </row>
    <row r="54" spans="1:2" ht="15.75">
      <c r="A54" s="119" t="s">
        <v>3694</v>
      </c>
      <c r="B54" s="127">
        <v>2</v>
      </c>
    </row>
    <row r="55" spans="1:2" ht="15.75">
      <c r="A55" s="119" t="s">
        <v>3695</v>
      </c>
      <c r="B55" s="127">
        <v>6</v>
      </c>
    </row>
    <row r="56" spans="1:2" ht="15.75">
      <c r="A56" s="119" t="s">
        <v>3696</v>
      </c>
      <c r="B56" s="127">
        <v>2.5</v>
      </c>
    </row>
    <row r="57" spans="1:2" ht="15.75">
      <c r="A57" s="119" t="s">
        <v>3697</v>
      </c>
      <c r="B57" s="127">
        <v>1.5</v>
      </c>
    </row>
    <row r="58" spans="1:2" ht="15.75">
      <c r="A58" s="119" t="s">
        <v>3698</v>
      </c>
      <c r="B58" s="127">
        <v>2</v>
      </c>
    </row>
    <row r="59" spans="1:2" ht="15.75">
      <c r="A59" s="119" t="s">
        <v>3699</v>
      </c>
      <c r="B59" s="127">
        <v>2.5</v>
      </c>
    </row>
    <row r="60" spans="1:2" ht="15.75">
      <c r="A60" s="119" t="s">
        <v>3700</v>
      </c>
      <c r="B60" s="127">
        <v>2</v>
      </c>
    </row>
    <row r="61" spans="1:2" ht="15.75">
      <c r="A61" s="119" t="s">
        <v>3701</v>
      </c>
      <c r="B61" s="127">
        <v>2.5</v>
      </c>
    </row>
    <row r="62" spans="1:2" ht="15.75">
      <c r="A62" s="119" t="s">
        <v>3702</v>
      </c>
      <c r="B62" s="127">
        <v>3</v>
      </c>
    </row>
    <row r="63" spans="1:2" ht="15.75">
      <c r="A63" s="119" t="s">
        <v>3703</v>
      </c>
      <c r="B63" s="127">
        <v>2.5</v>
      </c>
    </row>
    <row r="64" spans="1:2" ht="15.75">
      <c r="A64" s="119" t="s">
        <v>3704</v>
      </c>
      <c r="B64" s="127">
        <v>2.5</v>
      </c>
    </row>
    <row r="65" spans="1:2" ht="15.75">
      <c r="A65" s="119" t="s">
        <v>3705</v>
      </c>
      <c r="B65" s="127">
        <v>4</v>
      </c>
    </row>
    <row r="66" spans="1:2" ht="15.75">
      <c r="A66" s="119" t="s">
        <v>3706</v>
      </c>
      <c r="B66" s="127">
        <v>3</v>
      </c>
    </row>
    <row r="67" spans="1:2" ht="15.75">
      <c r="A67" s="119" t="s">
        <v>3707</v>
      </c>
      <c r="B67" s="127">
        <v>3.5</v>
      </c>
    </row>
    <row r="68" spans="1:2" ht="15.75">
      <c r="A68" s="119" t="s">
        <v>3708</v>
      </c>
      <c r="B68" s="127">
        <v>3.5</v>
      </c>
    </row>
    <row r="69" spans="1:2" ht="15.75">
      <c r="A69" s="119" t="s">
        <v>3709</v>
      </c>
      <c r="B69" s="127">
        <v>2</v>
      </c>
    </row>
    <row r="70" spans="1:2" ht="15.75">
      <c r="A70" s="119" t="s">
        <v>3710</v>
      </c>
      <c r="B70" s="127">
        <v>3.5</v>
      </c>
    </row>
    <row r="71" spans="1:2" ht="15.75">
      <c r="A71" s="119" t="s">
        <v>3711</v>
      </c>
      <c r="B71" s="127">
        <v>1.5</v>
      </c>
    </row>
    <row r="72" spans="1:2" ht="15.75">
      <c r="A72" s="119" t="s">
        <v>3712</v>
      </c>
      <c r="B72" s="127">
        <v>1</v>
      </c>
    </row>
    <row r="73" spans="1:2" ht="15.75">
      <c r="A73" s="119" t="s">
        <v>3713</v>
      </c>
      <c r="B73" s="127">
        <v>1.5</v>
      </c>
    </row>
    <row r="74" spans="1:2" ht="15.75">
      <c r="A74" s="119" t="s">
        <v>3714</v>
      </c>
      <c r="B74" s="127">
        <v>1</v>
      </c>
    </row>
    <row r="75" spans="1:2" ht="15.75">
      <c r="A75" s="119" t="s">
        <v>3715</v>
      </c>
      <c r="B75" s="127">
        <v>1</v>
      </c>
    </row>
    <row r="76" spans="1:2" ht="15.75">
      <c r="A76" s="119" t="s">
        <v>3716</v>
      </c>
      <c r="B76" s="127">
        <v>3.5</v>
      </c>
    </row>
    <row r="77" spans="1:2" ht="15.75">
      <c r="A77" s="119" t="s">
        <v>3717</v>
      </c>
      <c r="B77" s="127">
        <v>3.5</v>
      </c>
    </row>
    <row r="78" spans="1:2" ht="15.75">
      <c r="A78" s="119" t="s">
        <v>3718</v>
      </c>
      <c r="B78" s="127">
        <v>3.5</v>
      </c>
    </row>
    <row r="79" spans="1:2" ht="15.75">
      <c r="A79" s="119" t="s">
        <v>3719</v>
      </c>
      <c r="B79" s="127">
        <v>4</v>
      </c>
    </row>
    <row r="80" spans="1:2" ht="15.75">
      <c r="A80" s="119" t="s">
        <v>3720</v>
      </c>
      <c r="B80" s="127">
        <v>1.5</v>
      </c>
    </row>
    <row r="81" spans="1:2" ht="15.75">
      <c r="A81" s="119" t="s">
        <v>3721</v>
      </c>
      <c r="B81" s="127">
        <v>4.5</v>
      </c>
    </row>
    <row r="82" spans="1:2" ht="15.75">
      <c r="A82" s="119" t="s">
        <v>3722</v>
      </c>
      <c r="B82" s="127">
        <v>3</v>
      </c>
    </row>
    <row r="83" spans="1:2" ht="15.75">
      <c r="A83" s="119" t="s">
        <v>3723</v>
      </c>
      <c r="B83" s="127">
        <v>1</v>
      </c>
    </row>
    <row r="84" spans="1:2" ht="15.75">
      <c r="A84" s="119" t="s">
        <v>3724</v>
      </c>
      <c r="B84" s="127">
        <v>1.5</v>
      </c>
    </row>
    <row r="85" spans="1:2" ht="15.75">
      <c r="A85" s="119" t="s">
        <v>3725</v>
      </c>
      <c r="B85" s="127">
        <v>2</v>
      </c>
    </row>
    <row r="86" spans="1:2" ht="15.75">
      <c r="A86" s="119" t="s">
        <v>3726</v>
      </c>
      <c r="B86" s="127">
        <v>1</v>
      </c>
    </row>
    <row r="87" spans="1:2" ht="15.75">
      <c r="A87" s="119" t="s">
        <v>3727</v>
      </c>
      <c r="B87" s="127">
        <v>2</v>
      </c>
    </row>
    <row r="88" spans="1:2" ht="15.75">
      <c r="A88" s="119" t="s">
        <v>3728</v>
      </c>
      <c r="B88" s="127">
        <v>2.5</v>
      </c>
    </row>
    <row r="89" spans="1:2" ht="15.75">
      <c r="A89" s="119" t="s">
        <v>3729</v>
      </c>
      <c r="B89" s="127">
        <v>1</v>
      </c>
    </row>
    <row r="90" spans="1:2" ht="15.75">
      <c r="A90" s="119" t="s">
        <v>3730</v>
      </c>
      <c r="B90" s="127">
        <v>1</v>
      </c>
    </row>
    <row r="91" spans="1:2" ht="15.75">
      <c r="A91" s="119" t="s">
        <v>3731</v>
      </c>
      <c r="B91" s="127">
        <v>2.5</v>
      </c>
    </row>
    <row r="92" spans="1:2" ht="15.75">
      <c r="A92" s="119" t="s">
        <v>3732</v>
      </c>
      <c r="B92" s="127">
        <v>1.5</v>
      </c>
    </row>
    <row r="93" spans="1:2" ht="15.75">
      <c r="A93" s="119" t="s">
        <v>3733</v>
      </c>
      <c r="B93" s="127">
        <v>2.5</v>
      </c>
    </row>
    <row r="94" spans="1:2" ht="15.75">
      <c r="A94" s="119" t="s">
        <v>3734</v>
      </c>
      <c r="B94" s="127">
        <v>2.5</v>
      </c>
    </row>
    <row r="95" spans="1:2" ht="15.75">
      <c r="A95" s="119" t="s">
        <v>3735</v>
      </c>
      <c r="B95" s="127">
        <v>2.5</v>
      </c>
    </row>
    <row r="96" spans="1:2" ht="15.75">
      <c r="A96" s="119" t="s">
        <v>3736</v>
      </c>
      <c r="B96" s="127">
        <v>2.5</v>
      </c>
    </row>
    <row r="97" spans="1:2" ht="15.75">
      <c r="A97" s="119" t="s">
        <v>3737</v>
      </c>
      <c r="B97" s="127">
        <v>1</v>
      </c>
    </row>
    <row r="98" spans="1:2" ht="15.75">
      <c r="A98" s="119" t="s">
        <v>3738</v>
      </c>
      <c r="B98" s="127">
        <v>1</v>
      </c>
    </row>
    <row r="99" spans="1:2" ht="15.75">
      <c r="A99" s="119" t="s">
        <v>3739</v>
      </c>
      <c r="B99" s="127">
        <v>1.5</v>
      </c>
    </row>
    <row r="100" spans="1:2" ht="15.75">
      <c r="A100" s="119" t="s">
        <v>3740</v>
      </c>
      <c r="B100" s="127">
        <v>1</v>
      </c>
    </row>
    <row r="101" spans="1:2" ht="15.75">
      <c r="A101" s="119" t="s">
        <v>3741</v>
      </c>
      <c r="B101" s="127">
        <v>3</v>
      </c>
    </row>
    <row r="102" spans="1:2" ht="15.75">
      <c r="A102" s="119" t="s">
        <v>3742</v>
      </c>
      <c r="B102" s="127">
        <v>1</v>
      </c>
    </row>
    <row r="103" spans="1:2" ht="15.75">
      <c r="A103" s="119" t="s">
        <v>3743</v>
      </c>
      <c r="B103" s="127">
        <v>2</v>
      </c>
    </row>
    <row r="104" spans="1:2" ht="15.75">
      <c r="A104" s="119" t="s">
        <v>3744</v>
      </c>
      <c r="B104" s="127">
        <v>1</v>
      </c>
    </row>
    <row r="105" spans="1:2" ht="15.75">
      <c r="A105" s="119" t="s">
        <v>3745</v>
      </c>
      <c r="B105" s="127">
        <v>3</v>
      </c>
    </row>
    <row r="106" spans="1:2" ht="15.75">
      <c r="A106" s="119" t="s">
        <v>3746</v>
      </c>
      <c r="B106" s="127">
        <v>3.5</v>
      </c>
    </row>
    <row r="107" spans="1:2" ht="15.75">
      <c r="A107" s="119" t="s">
        <v>3747</v>
      </c>
      <c r="B107" s="127">
        <v>3</v>
      </c>
    </row>
    <row r="108" spans="1:2" ht="15.75">
      <c r="A108" s="119" t="s">
        <v>3748</v>
      </c>
      <c r="B108" s="127">
        <v>1</v>
      </c>
    </row>
    <row r="109" spans="1:2" ht="15.75">
      <c r="A109" s="119" t="s">
        <v>3749</v>
      </c>
      <c r="B109" s="127">
        <v>3</v>
      </c>
    </row>
    <row r="110" spans="1:2" ht="15.75">
      <c r="A110" s="119" t="s">
        <v>3750</v>
      </c>
      <c r="B110" s="127">
        <v>3.5</v>
      </c>
    </row>
    <row r="111" spans="1:2" ht="15.75">
      <c r="A111" s="119" t="s">
        <v>3751</v>
      </c>
      <c r="B111" s="127">
        <v>2.5</v>
      </c>
    </row>
    <row r="112" spans="1:2" ht="15.75">
      <c r="A112" s="119" t="s">
        <v>3752</v>
      </c>
      <c r="B112" s="127">
        <v>3.5</v>
      </c>
    </row>
    <row r="113" spans="1:2" ht="15.75">
      <c r="A113" s="119" t="s">
        <v>3753</v>
      </c>
      <c r="B113" s="127">
        <v>3.5</v>
      </c>
    </row>
    <row r="114" spans="1:2" ht="15.75">
      <c r="A114" s="119" t="s">
        <v>3754</v>
      </c>
      <c r="B114" s="127">
        <v>2.5</v>
      </c>
    </row>
    <row r="115" spans="1:2" ht="15.75">
      <c r="A115" s="119" t="s">
        <v>3755</v>
      </c>
      <c r="B115" s="127">
        <v>3.5</v>
      </c>
    </row>
    <row r="116" spans="1:2" ht="15.75">
      <c r="A116" s="119" t="s">
        <v>3756</v>
      </c>
      <c r="B116" s="127">
        <v>1</v>
      </c>
    </row>
    <row r="117" spans="1:2" ht="15.75">
      <c r="A117" s="119" t="s">
        <v>3757</v>
      </c>
      <c r="B117" s="127">
        <v>1</v>
      </c>
    </row>
    <row r="118" spans="1:2" ht="15.75">
      <c r="A118" s="119" t="s">
        <v>3758</v>
      </c>
      <c r="B118" s="127">
        <v>2</v>
      </c>
    </row>
    <row r="119" spans="1:2" ht="15.75">
      <c r="A119" s="119" t="s">
        <v>3759</v>
      </c>
      <c r="B119" s="127">
        <v>2</v>
      </c>
    </row>
    <row r="120" spans="1:2" ht="15.75">
      <c r="A120" s="119" t="s">
        <v>3760</v>
      </c>
      <c r="B120" s="127">
        <v>3</v>
      </c>
    </row>
    <row r="121" spans="1:2" ht="15.75">
      <c r="A121" s="119" t="s">
        <v>3761</v>
      </c>
      <c r="B121" s="127">
        <v>2.5</v>
      </c>
    </row>
    <row r="122" spans="1:2" ht="15.75">
      <c r="A122" s="119" t="s">
        <v>3762</v>
      </c>
      <c r="B122" s="127">
        <v>2</v>
      </c>
    </row>
    <row r="123" spans="1:2" ht="15.75">
      <c r="A123" s="119" t="s">
        <v>3763</v>
      </c>
      <c r="B123" s="127">
        <v>2</v>
      </c>
    </row>
    <row r="124" spans="1:2" ht="15.75">
      <c r="A124" s="119" t="s">
        <v>3764</v>
      </c>
      <c r="B124" s="127">
        <v>2</v>
      </c>
    </row>
    <row r="125" spans="1:2" ht="15.75">
      <c r="A125" s="119" t="s">
        <v>3765</v>
      </c>
      <c r="B125" s="127">
        <v>2.5</v>
      </c>
    </row>
    <row r="126" spans="1:2" ht="15.75">
      <c r="A126" s="119" t="s">
        <v>3766</v>
      </c>
      <c r="B126" s="127">
        <v>2</v>
      </c>
    </row>
    <row r="127" spans="1:2" ht="15.75">
      <c r="A127" s="119" t="s">
        <v>3767</v>
      </c>
      <c r="B127" s="127">
        <v>2</v>
      </c>
    </row>
    <row r="128" spans="1:2" ht="15.75">
      <c r="A128" s="119" t="s">
        <v>3768</v>
      </c>
      <c r="B128" s="127">
        <v>1</v>
      </c>
    </row>
    <row r="129" spans="1:2" ht="15.75">
      <c r="A129" s="119" t="s">
        <v>3769</v>
      </c>
      <c r="B129" s="127">
        <v>1</v>
      </c>
    </row>
    <row r="130" spans="1:2" ht="15.75">
      <c r="A130" s="119" t="s">
        <v>3770</v>
      </c>
      <c r="B130" s="127">
        <v>1</v>
      </c>
    </row>
    <row r="131" spans="1:2" ht="15.75">
      <c r="A131" s="119" t="s">
        <v>3771</v>
      </c>
      <c r="B131" s="127">
        <v>4</v>
      </c>
    </row>
    <row r="132" spans="1:2" ht="15.75">
      <c r="A132" s="119" t="s">
        <v>3772</v>
      </c>
      <c r="B132" s="127">
        <v>1</v>
      </c>
    </row>
    <row r="133" spans="1:2" ht="15.75">
      <c r="A133" s="119" t="s">
        <v>3773</v>
      </c>
      <c r="B133" s="127">
        <v>2.5</v>
      </c>
    </row>
    <row r="134" spans="1:2" ht="15.75">
      <c r="A134" s="119" t="s">
        <v>3774</v>
      </c>
      <c r="B134" s="127">
        <v>5</v>
      </c>
    </row>
    <row r="135" spans="1:2" ht="15.75">
      <c r="A135" s="119" t="s">
        <v>3775</v>
      </c>
      <c r="B135" s="127">
        <v>10</v>
      </c>
    </row>
    <row r="136" spans="1:2" ht="15.75">
      <c r="A136" s="119" t="s">
        <v>3776</v>
      </c>
      <c r="B136" s="127">
        <v>5.5</v>
      </c>
    </row>
    <row r="137" spans="1:2" ht="15.75">
      <c r="A137" s="119" t="s">
        <v>3777</v>
      </c>
      <c r="B137" s="127">
        <v>8</v>
      </c>
    </row>
    <row r="138" spans="1:2" ht="15.75">
      <c r="A138" s="119" t="s">
        <v>3778</v>
      </c>
      <c r="B138" s="127">
        <v>11</v>
      </c>
    </row>
    <row r="139" spans="1:2" ht="15.75">
      <c r="A139" s="119" t="s">
        <v>3779</v>
      </c>
      <c r="B139" s="127">
        <v>3</v>
      </c>
    </row>
    <row r="140" spans="1:2" ht="15.75">
      <c r="A140" s="119" t="s">
        <v>3780</v>
      </c>
      <c r="B140" s="127">
        <v>3</v>
      </c>
    </row>
    <row r="141" spans="1:2" ht="15.75">
      <c r="A141" s="119" t="s">
        <v>3781</v>
      </c>
      <c r="B141" s="127">
        <v>3.5</v>
      </c>
    </row>
    <row r="142" spans="1:2" ht="15.75">
      <c r="A142" s="119" t="s">
        <v>3782</v>
      </c>
      <c r="B142" s="127">
        <v>3.5</v>
      </c>
    </row>
    <row r="143" spans="1:2" ht="15.75">
      <c r="A143" s="119" t="s">
        <v>3783</v>
      </c>
      <c r="B143" s="127">
        <v>3</v>
      </c>
    </row>
    <row r="144" spans="1:2" ht="15.75">
      <c r="A144" s="119" t="s">
        <v>3784</v>
      </c>
      <c r="B144" s="127">
        <v>3</v>
      </c>
    </row>
    <row r="145" spans="1:2" ht="15.75">
      <c r="A145" s="119" t="s">
        <v>3785</v>
      </c>
      <c r="B145" s="127">
        <v>2.5</v>
      </c>
    </row>
    <row r="146" spans="1:2" ht="15.75">
      <c r="A146" s="119" t="s">
        <v>3786</v>
      </c>
      <c r="B146" s="127">
        <v>1</v>
      </c>
    </row>
    <row r="147" spans="1:2" ht="15.75">
      <c r="A147" s="119" t="s">
        <v>3787</v>
      </c>
      <c r="B147" s="127">
        <v>3</v>
      </c>
    </row>
    <row r="148" spans="1:2" ht="15.75">
      <c r="A148" s="119" t="s">
        <v>3788</v>
      </c>
      <c r="B148" s="127">
        <v>4</v>
      </c>
    </row>
    <row r="149" spans="1:2" ht="15.75">
      <c r="A149" s="119" t="s">
        <v>3789</v>
      </c>
      <c r="B149" s="127">
        <v>4</v>
      </c>
    </row>
    <row r="150" spans="1:2" ht="15.75">
      <c r="A150" s="119" t="s">
        <v>3790</v>
      </c>
      <c r="B150" s="127">
        <v>3.5</v>
      </c>
    </row>
    <row r="151" spans="1:2" ht="15.75">
      <c r="A151" s="119" t="s">
        <v>3791</v>
      </c>
      <c r="B151" s="127">
        <v>3.5</v>
      </c>
    </row>
    <row r="152" ht="15.75">
      <c r="A152" s="119"/>
    </row>
    <row r="153" ht="15.75">
      <c r="A153" s="119"/>
    </row>
    <row r="154" ht="15.75">
      <c r="A154" s="119" t="s">
        <v>3792</v>
      </c>
    </row>
    <row r="155" spans="1:2" ht="15.75">
      <c r="A155" s="119" t="s">
        <v>3793</v>
      </c>
      <c r="B155" s="127">
        <v>3</v>
      </c>
    </row>
    <row r="156" spans="1:2" ht="15.75">
      <c r="A156" s="119" t="s">
        <v>3794</v>
      </c>
      <c r="B156" s="127">
        <v>1</v>
      </c>
    </row>
    <row r="157" spans="1:2" ht="15.75">
      <c r="A157" s="119" t="s">
        <v>3795</v>
      </c>
      <c r="B157" s="127">
        <v>1</v>
      </c>
    </row>
    <row r="158" spans="1:2" ht="15.75">
      <c r="A158" s="119" t="s">
        <v>3796</v>
      </c>
      <c r="B158" s="127">
        <v>1</v>
      </c>
    </row>
    <row r="159" spans="1:2" ht="15.75">
      <c r="A159" s="119" t="s">
        <v>3797</v>
      </c>
      <c r="B159" s="127">
        <v>1</v>
      </c>
    </row>
    <row r="160" spans="1:2" ht="15.75">
      <c r="A160" s="119" t="s">
        <v>3798</v>
      </c>
      <c r="B160" s="127">
        <v>2</v>
      </c>
    </row>
    <row r="161" ht="15.75">
      <c r="A161" s="119"/>
    </row>
    <row r="162" ht="15.75">
      <c r="A162" s="119"/>
    </row>
    <row r="163" ht="15.75">
      <c r="A163" s="119" t="s">
        <v>3007</v>
      </c>
    </row>
    <row r="164" spans="1:2" ht="15.75">
      <c r="A164" s="119" t="s">
        <v>3799</v>
      </c>
      <c r="B164" s="127">
        <v>1.5</v>
      </c>
    </row>
    <row r="165" spans="1:2" ht="15.75">
      <c r="A165" s="119" t="s">
        <v>3800</v>
      </c>
      <c r="B165" s="127">
        <v>2.5</v>
      </c>
    </row>
    <row r="166" spans="1:2" ht="15.75">
      <c r="A166" s="119" t="s">
        <v>3801</v>
      </c>
      <c r="B166" s="127">
        <v>2</v>
      </c>
    </row>
    <row r="167" spans="1:2" ht="15.75">
      <c r="A167" s="119" t="s">
        <v>3802</v>
      </c>
      <c r="B167" s="127">
        <v>2.5</v>
      </c>
    </row>
    <row r="168" spans="1:2" ht="15.75">
      <c r="A168" s="119" t="s">
        <v>3793</v>
      </c>
      <c r="B168" s="127">
        <v>3</v>
      </c>
    </row>
    <row r="169" spans="1:2" ht="15.75">
      <c r="A169" s="119" t="s">
        <v>3803</v>
      </c>
      <c r="B169" s="127">
        <v>3</v>
      </c>
    </row>
    <row r="170" spans="1:2" ht="15.75">
      <c r="A170" s="119" t="s">
        <v>3804</v>
      </c>
      <c r="B170" s="127">
        <v>2.5</v>
      </c>
    </row>
    <row r="171" spans="1:2" ht="15.75">
      <c r="A171" s="119" t="s">
        <v>3805</v>
      </c>
      <c r="B171" s="127">
        <v>2.5</v>
      </c>
    </row>
    <row r="172" spans="1:2" ht="15.75">
      <c r="A172" s="119" t="s">
        <v>3806</v>
      </c>
      <c r="B172" s="127">
        <v>3.5</v>
      </c>
    </row>
    <row r="173" spans="1:2" ht="15.75">
      <c r="A173" s="119" t="s">
        <v>3807</v>
      </c>
      <c r="B173" s="127">
        <v>1.5</v>
      </c>
    </row>
    <row r="174" spans="1:2" ht="15.75">
      <c r="A174" s="119" t="s">
        <v>3808</v>
      </c>
      <c r="B174" s="127">
        <v>1.5</v>
      </c>
    </row>
    <row r="175" spans="1:2" ht="15.75">
      <c r="A175" s="119" t="s">
        <v>3809</v>
      </c>
      <c r="B175" s="127">
        <v>2</v>
      </c>
    </row>
    <row r="176" spans="1:2" ht="15.75">
      <c r="A176" s="119" t="s">
        <v>3810</v>
      </c>
      <c r="B176" s="127">
        <v>3</v>
      </c>
    </row>
    <row r="177" spans="1:2" ht="15.75">
      <c r="A177" s="119" t="s">
        <v>5771</v>
      </c>
      <c r="B177" s="127">
        <v>2.5</v>
      </c>
    </row>
    <row r="178" spans="1:2" ht="15.75">
      <c r="A178" s="119" t="s">
        <v>5772</v>
      </c>
      <c r="B178" s="127">
        <v>1</v>
      </c>
    </row>
    <row r="179" spans="1:2" ht="15.75">
      <c r="A179" s="119" t="s">
        <v>5773</v>
      </c>
      <c r="B179" s="127">
        <v>2</v>
      </c>
    </row>
    <row r="180" spans="1:2" ht="15.75">
      <c r="A180" s="119" t="s">
        <v>5774</v>
      </c>
      <c r="B180" s="127">
        <v>2.5</v>
      </c>
    </row>
    <row r="181" spans="1:2" ht="15.75">
      <c r="A181" s="119" t="s">
        <v>5775</v>
      </c>
      <c r="B181" s="127">
        <v>4</v>
      </c>
    </row>
    <row r="182" spans="1:2" ht="15.75">
      <c r="A182" s="119" t="s">
        <v>5776</v>
      </c>
      <c r="B182" s="127">
        <v>1.5</v>
      </c>
    </row>
    <row r="183" spans="1:2" ht="15.75">
      <c r="A183" s="119" t="s">
        <v>5777</v>
      </c>
      <c r="B183" s="127">
        <v>3</v>
      </c>
    </row>
    <row r="184" spans="1:2" ht="15.75">
      <c r="A184" s="119" t="s">
        <v>5778</v>
      </c>
      <c r="B184" s="127">
        <v>3</v>
      </c>
    </row>
    <row r="185" spans="1:2" ht="15.75">
      <c r="A185" s="119" t="s">
        <v>5779</v>
      </c>
      <c r="B185" s="127">
        <v>3.5</v>
      </c>
    </row>
    <row r="186" spans="1:2" ht="15.75">
      <c r="A186" s="119" t="s">
        <v>5780</v>
      </c>
      <c r="B186" s="127">
        <v>2</v>
      </c>
    </row>
    <row r="187" ht="15.75">
      <c r="A187" s="119"/>
    </row>
    <row r="188" ht="15.75">
      <c r="A188" s="119"/>
    </row>
    <row r="189" ht="15.75">
      <c r="A189" s="119" t="s">
        <v>5781</v>
      </c>
    </row>
    <row r="190" spans="1:2" ht="15.75">
      <c r="A190" s="119" t="s">
        <v>5782</v>
      </c>
      <c r="B190" s="127">
        <v>3.5</v>
      </c>
    </row>
    <row r="191" spans="1:2" ht="15.75">
      <c r="A191" s="119" t="s">
        <v>5783</v>
      </c>
      <c r="B191" s="127">
        <v>1.5</v>
      </c>
    </row>
    <row r="192" spans="1:2" ht="15.75">
      <c r="A192" s="119" t="s">
        <v>5784</v>
      </c>
      <c r="B192" s="127">
        <v>3.5</v>
      </c>
    </row>
    <row r="193" spans="1:2" ht="15.75">
      <c r="A193" s="119" t="s">
        <v>5785</v>
      </c>
      <c r="B193" s="127">
        <v>1</v>
      </c>
    </row>
    <row r="194" spans="1:2" ht="15.75">
      <c r="A194" s="119" t="s">
        <v>5786</v>
      </c>
      <c r="B194" s="127">
        <v>1</v>
      </c>
    </row>
    <row r="195" spans="1:2" ht="15.75">
      <c r="A195" s="119" t="s">
        <v>5787</v>
      </c>
      <c r="B195" s="127">
        <v>1</v>
      </c>
    </row>
    <row r="196" spans="1:2" ht="15.75">
      <c r="A196" s="119" t="s">
        <v>5788</v>
      </c>
      <c r="B196" s="127">
        <v>2</v>
      </c>
    </row>
    <row r="197" spans="1:2" ht="15.75">
      <c r="A197" s="119" t="s">
        <v>5789</v>
      </c>
      <c r="B197" s="127">
        <v>1.5</v>
      </c>
    </row>
    <row r="198" spans="1:2" ht="15.75">
      <c r="A198" s="119" t="s">
        <v>3853</v>
      </c>
      <c r="B198" s="127">
        <v>1</v>
      </c>
    </row>
    <row r="199" spans="1:2" ht="15.75">
      <c r="A199" s="119" t="s">
        <v>3854</v>
      </c>
      <c r="B199" s="127">
        <v>1</v>
      </c>
    </row>
    <row r="200" spans="1:2" ht="15.75">
      <c r="A200" s="119" t="s">
        <v>3855</v>
      </c>
      <c r="B200" s="127">
        <v>2</v>
      </c>
    </row>
    <row r="201" spans="1:2" ht="15.75">
      <c r="A201" s="119" t="s">
        <v>3856</v>
      </c>
      <c r="B201" s="127">
        <v>2</v>
      </c>
    </row>
    <row r="202" spans="1:2" ht="15.75">
      <c r="A202" s="119" t="s">
        <v>3857</v>
      </c>
      <c r="B202" s="127">
        <v>2</v>
      </c>
    </row>
    <row r="203" spans="1:2" ht="15.75">
      <c r="A203" s="119" t="s">
        <v>3858</v>
      </c>
      <c r="B203" s="127">
        <v>1.5</v>
      </c>
    </row>
    <row r="204" spans="1:2" ht="15.75">
      <c r="A204" s="119" t="s">
        <v>3859</v>
      </c>
      <c r="B204" s="127">
        <v>2.5</v>
      </c>
    </row>
    <row r="205" spans="1:2" ht="15.75">
      <c r="A205" s="119" t="s">
        <v>3860</v>
      </c>
      <c r="B205" s="127">
        <v>1.5</v>
      </c>
    </row>
    <row r="206" spans="1:2" ht="15.75">
      <c r="A206" s="119" t="s">
        <v>3861</v>
      </c>
      <c r="B206" s="127">
        <v>2.5</v>
      </c>
    </row>
    <row r="207" spans="1:2" ht="15.75">
      <c r="A207" s="119" t="s">
        <v>3862</v>
      </c>
      <c r="B207" s="127">
        <v>1.5</v>
      </c>
    </row>
    <row r="208" spans="1:2" ht="15.75">
      <c r="A208" s="119" t="s">
        <v>3863</v>
      </c>
      <c r="B208" s="127">
        <v>2.5</v>
      </c>
    </row>
    <row r="209" spans="1:2" ht="15.75">
      <c r="A209" s="119" t="s">
        <v>3864</v>
      </c>
      <c r="B209" s="127">
        <v>1</v>
      </c>
    </row>
    <row r="210" ht="15.75">
      <c r="A210" s="119"/>
    </row>
    <row r="211" ht="15.75">
      <c r="A211" s="119"/>
    </row>
    <row r="212" ht="15.75">
      <c r="A212" s="119" t="s">
        <v>3865</v>
      </c>
    </row>
    <row r="213" spans="1:2" ht="15.75">
      <c r="A213" s="119" t="s">
        <v>3866</v>
      </c>
      <c r="B213" s="127">
        <v>3</v>
      </c>
    </row>
    <row r="214" spans="1:2" ht="15.75">
      <c r="A214" s="119" t="s">
        <v>3867</v>
      </c>
      <c r="B214" s="127">
        <v>3</v>
      </c>
    </row>
    <row r="215" spans="1:2" ht="15.75">
      <c r="A215" s="119" t="s">
        <v>3868</v>
      </c>
      <c r="B215" s="127">
        <v>2.5</v>
      </c>
    </row>
    <row r="216" spans="1:2" ht="15.75">
      <c r="A216" s="119" t="s">
        <v>3869</v>
      </c>
      <c r="B216" s="127">
        <v>2.5</v>
      </c>
    </row>
    <row r="217" spans="1:2" ht="15.75">
      <c r="A217" s="119" t="s">
        <v>3870</v>
      </c>
      <c r="B217" s="127">
        <v>3</v>
      </c>
    </row>
    <row r="218" spans="1:2" ht="15.75">
      <c r="A218" s="119" t="s">
        <v>3871</v>
      </c>
      <c r="B218" s="127">
        <v>1</v>
      </c>
    </row>
    <row r="219" spans="1:2" ht="15.75">
      <c r="A219" s="119" t="s">
        <v>3872</v>
      </c>
      <c r="B219" s="127">
        <v>1</v>
      </c>
    </row>
    <row r="220" spans="1:2" ht="15.75">
      <c r="A220" s="119" t="s">
        <v>3873</v>
      </c>
      <c r="B220" s="127">
        <v>3</v>
      </c>
    </row>
    <row r="221" spans="1:2" ht="15.75">
      <c r="A221" s="119" t="s">
        <v>3874</v>
      </c>
      <c r="B221" s="127">
        <v>2</v>
      </c>
    </row>
    <row r="222" spans="1:2" ht="15.75">
      <c r="A222" s="119" t="s">
        <v>3875</v>
      </c>
      <c r="B222" s="127">
        <v>2.5</v>
      </c>
    </row>
    <row r="223" spans="1:2" ht="15.75">
      <c r="A223" s="119" t="s">
        <v>3876</v>
      </c>
      <c r="B223" s="127">
        <v>3</v>
      </c>
    </row>
    <row r="224" spans="1:2" ht="15.75">
      <c r="A224" s="119" t="s">
        <v>3678</v>
      </c>
      <c r="B224" s="127">
        <v>1</v>
      </c>
    </row>
    <row r="225" spans="1:2" ht="15.75">
      <c r="A225" s="119" t="s">
        <v>3877</v>
      </c>
      <c r="B225" s="127">
        <v>3</v>
      </c>
    </row>
    <row r="226" spans="1:2" ht="15.75">
      <c r="A226" s="119" t="s">
        <v>3878</v>
      </c>
      <c r="B226" s="127" t="s">
        <v>3298</v>
      </c>
    </row>
    <row r="227" spans="1:2" ht="15.75">
      <c r="A227" s="119" t="s">
        <v>3879</v>
      </c>
      <c r="B227" s="127">
        <v>2.5</v>
      </c>
    </row>
    <row r="228" spans="1:2" ht="15.75">
      <c r="A228" s="119" t="s">
        <v>3880</v>
      </c>
      <c r="B228" s="127">
        <v>3</v>
      </c>
    </row>
    <row r="229" ht="15.75">
      <c r="A229" s="119"/>
    </row>
    <row r="231" ht="20.25">
      <c r="A231" s="120" t="s">
        <v>3881</v>
      </c>
    </row>
    <row r="232" ht="15.75">
      <c r="A232" s="119"/>
    </row>
    <row r="233" ht="15.75">
      <c r="A233" s="119" t="s">
        <v>3882</v>
      </c>
    </row>
    <row r="234" ht="15.75">
      <c r="A234" s="119"/>
    </row>
    <row r="235" ht="15.75">
      <c r="A235" s="119" t="s">
        <v>1359</v>
      </c>
    </row>
    <row r="236" spans="1:2" ht="15.75">
      <c r="A236" s="119" t="s">
        <v>3883</v>
      </c>
      <c r="B236" s="127">
        <v>1</v>
      </c>
    </row>
    <row r="237" spans="1:2" ht="15.75">
      <c r="A237" s="119" t="s">
        <v>3884</v>
      </c>
      <c r="B237" s="127">
        <v>1</v>
      </c>
    </row>
    <row r="238" spans="1:2" ht="15.75">
      <c r="A238" s="119" t="s">
        <v>3885</v>
      </c>
      <c r="B238" s="127">
        <v>1</v>
      </c>
    </row>
    <row r="239" spans="1:2" ht="15.75">
      <c r="A239" s="119" t="s">
        <v>3886</v>
      </c>
      <c r="B239" s="127">
        <v>1</v>
      </c>
    </row>
    <row r="240" spans="1:2" ht="15.75">
      <c r="A240" s="119" t="s">
        <v>3887</v>
      </c>
      <c r="B240" s="127" t="s">
        <v>3888</v>
      </c>
    </row>
    <row r="241" spans="1:2" ht="15.75">
      <c r="A241" s="119" t="s">
        <v>3889</v>
      </c>
      <c r="B241" s="127" t="s">
        <v>3890</v>
      </c>
    </row>
    <row r="242" spans="1:2" ht="15.75">
      <c r="A242" s="119" t="s">
        <v>3891</v>
      </c>
      <c r="B242" s="127">
        <v>4</v>
      </c>
    </row>
    <row r="243" spans="1:2" ht="15.75">
      <c r="A243" s="119" t="s">
        <v>3892</v>
      </c>
      <c r="B243" s="127">
        <v>4</v>
      </c>
    </row>
    <row r="244" spans="1:2" ht="15.75">
      <c r="A244" s="119" t="s">
        <v>3893</v>
      </c>
      <c r="B244" s="127" t="s">
        <v>3888</v>
      </c>
    </row>
    <row r="245" spans="1:2" ht="15.75">
      <c r="A245" s="119" t="s">
        <v>3894</v>
      </c>
      <c r="B245" s="127">
        <v>4</v>
      </c>
    </row>
    <row r="246" spans="1:2" ht="15.75">
      <c r="A246" s="119" t="s">
        <v>3895</v>
      </c>
      <c r="B246" s="127">
        <v>4</v>
      </c>
    </row>
    <row r="247" spans="1:2" ht="15.75">
      <c r="A247" s="119" t="s">
        <v>3896</v>
      </c>
      <c r="B247" s="127" t="s">
        <v>3890</v>
      </c>
    </row>
    <row r="248" spans="1:2" ht="15.75">
      <c r="A248" s="119" t="s">
        <v>3897</v>
      </c>
      <c r="B248" s="127" t="s">
        <v>3898</v>
      </c>
    </row>
    <row r="249" spans="1:2" ht="15.75">
      <c r="A249" s="119" t="s">
        <v>3899</v>
      </c>
      <c r="B249" s="127">
        <v>5</v>
      </c>
    </row>
    <row r="250" ht="15.75">
      <c r="A250" s="119"/>
    </row>
    <row r="251" ht="15.75">
      <c r="A251" s="119" t="s">
        <v>1360</v>
      </c>
    </row>
    <row r="252" spans="1:2" ht="15.75">
      <c r="A252" s="119" t="s">
        <v>3900</v>
      </c>
      <c r="B252" s="127" t="s">
        <v>3888</v>
      </c>
    </row>
    <row r="253" ht="15.75">
      <c r="A253" s="119"/>
    </row>
    <row r="254" ht="15.75">
      <c r="A254" s="119" t="s">
        <v>1428</v>
      </c>
    </row>
    <row r="255" spans="1:2" ht="15.75">
      <c r="A255" s="119" t="s">
        <v>3901</v>
      </c>
      <c r="B255" s="127" t="s">
        <v>3298</v>
      </c>
    </row>
    <row r="256" spans="1:2" ht="15.75">
      <c r="A256" s="119" t="s">
        <v>3902</v>
      </c>
      <c r="B256" s="127" t="s">
        <v>3298</v>
      </c>
    </row>
    <row r="257" spans="1:2" ht="15.75">
      <c r="A257" s="119" t="s">
        <v>3903</v>
      </c>
      <c r="B257" s="127" t="s">
        <v>3890</v>
      </c>
    </row>
    <row r="258" ht="15.75">
      <c r="A258" s="119"/>
    </row>
    <row r="259" ht="15.75">
      <c r="A259" s="119" t="s">
        <v>1366</v>
      </c>
    </row>
    <row r="260" spans="1:2" ht="15.75">
      <c r="A260" s="119" t="s">
        <v>3904</v>
      </c>
      <c r="B260" s="127">
        <v>1</v>
      </c>
    </row>
    <row r="261" spans="1:2" ht="15.75">
      <c r="A261" s="119" t="s">
        <v>3905</v>
      </c>
      <c r="B261" s="127">
        <v>7</v>
      </c>
    </row>
    <row r="262" ht="15.75">
      <c r="A262" s="119"/>
    </row>
    <row r="263" ht="15.75">
      <c r="A263" s="119" t="s">
        <v>3906</v>
      </c>
    </row>
    <row r="264" ht="15.75">
      <c r="A264" s="119"/>
    </row>
    <row r="265" ht="15.75">
      <c r="A265" s="119" t="s">
        <v>1359</v>
      </c>
    </row>
    <row r="266" spans="1:2" ht="15.75">
      <c r="A266" s="119" t="s">
        <v>3907</v>
      </c>
      <c r="B266" s="127">
        <v>2</v>
      </c>
    </row>
    <row r="267" spans="1:2" ht="15.75">
      <c r="A267" s="119" t="s">
        <v>3908</v>
      </c>
      <c r="B267" s="127">
        <v>2</v>
      </c>
    </row>
    <row r="268" ht="15.75">
      <c r="A268" s="119"/>
    </row>
    <row r="269" ht="15.75">
      <c r="A269" s="119" t="s">
        <v>1360</v>
      </c>
    </row>
    <row r="270" spans="1:2" ht="15.75">
      <c r="A270" s="119" t="s">
        <v>3909</v>
      </c>
      <c r="B270" s="127">
        <v>1</v>
      </c>
    </row>
    <row r="271" spans="1:2" ht="15.75">
      <c r="A271" s="119" t="s">
        <v>3910</v>
      </c>
      <c r="B271" s="127" t="s">
        <v>5098</v>
      </c>
    </row>
    <row r="272" spans="1:2" ht="15.75">
      <c r="A272" s="119" t="s">
        <v>3911</v>
      </c>
      <c r="B272" s="127">
        <v>2</v>
      </c>
    </row>
    <row r="273" spans="1:2" ht="15.75">
      <c r="A273" s="119" t="s">
        <v>3912</v>
      </c>
      <c r="B273" s="127" t="s">
        <v>3298</v>
      </c>
    </row>
    <row r="274" spans="1:2" ht="15.75">
      <c r="A274" s="119" t="s">
        <v>3913</v>
      </c>
      <c r="B274" s="127">
        <v>3</v>
      </c>
    </row>
    <row r="275" spans="1:2" ht="15.75">
      <c r="A275" s="119" t="s">
        <v>3914</v>
      </c>
      <c r="B275" s="127">
        <v>4</v>
      </c>
    </row>
    <row r="276" spans="1:2" ht="15.75">
      <c r="A276" s="119" t="s">
        <v>3915</v>
      </c>
      <c r="B276" s="127">
        <v>3</v>
      </c>
    </row>
    <row r="277" spans="1:2" ht="15.75">
      <c r="A277" s="119" t="s">
        <v>3916</v>
      </c>
      <c r="B277" s="127">
        <v>3</v>
      </c>
    </row>
    <row r="278" ht="15.75">
      <c r="A278" s="119"/>
    </row>
    <row r="279" ht="15.75">
      <c r="A279" s="119" t="s">
        <v>1356</v>
      </c>
    </row>
    <row r="280" spans="1:2" ht="15.75">
      <c r="A280" s="119" t="s">
        <v>3917</v>
      </c>
      <c r="B280" s="127">
        <v>8</v>
      </c>
    </row>
    <row r="281" spans="1:2" ht="15.75">
      <c r="A281" s="119" t="s">
        <v>3918</v>
      </c>
      <c r="B281" s="127">
        <v>2</v>
      </c>
    </row>
    <row r="282" spans="1:2" ht="15.75">
      <c r="A282" s="119" t="s">
        <v>3919</v>
      </c>
      <c r="B282" s="127" t="s">
        <v>5098</v>
      </c>
    </row>
    <row r="283" spans="1:2" ht="15.75">
      <c r="A283" s="119" t="s">
        <v>3920</v>
      </c>
      <c r="B283" s="127">
        <v>2</v>
      </c>
    </row>
    <row r="284" spans="1:2" ht="15.75">
      <c r="A284" s="119" t="s">
        <v>3921</v>
      </c>
      <c r="B284" s="127">
        <v>2</v>
      </c>
    </row>
    <row r="285" spans="1:2" ht="15.75">
      <c r="A285" s="119" t="s">
        <v>3922</v>
      </c>
      <c r="B285" s="127">
        <v>2</v>
      </c>
    </row>
    <row r="286" spans="1:2" ht="15.75">
      <c r="A286" s="119" t="s">
        <v>1364</v>
      </c>
      <c r="B286" s="127" t="s">
        <v>3298</v>
      </c>
    </row>
    <row r="287" spans="1:2" ht="15.75">
      <c r="A287" s="119" t="s">
        <v>3923</v>
      </c>
      <c r="B287" s="127">
        <v>4</v>
      </c>
    </row>
    <row r="288" spans="1:2" ht="15.75">
      <c r="A288" s="119" t="s">
        <v>3924</v>
      </c>
      <c r="B288" s="127">
        <v>5</v>
      </c>
    </row>
    <row r="289" spans="1:2" ht="15.75">
      <c r="A289" s="119" t="s">
        <v>3925</v>
      </c>
      <c r="B289" s="127" t="s">
        <v>3888</v>
      </c>
    </row>
    <row r="290" spans="1:2" ht="15.75">
      <c r="A290" s="119" t="s">
        <v>3926</v>
      </c>
      <c r="B290" s="127" t="s">
        <v>3890</v>
      </c>
    </row>
    <row r="291" spans="1:2" ht="15.75">
      <c r="A291" s="119" t="s">
        <v>3927</v>
      </c>
      <c r="B291" s="127">
        <v>6</v>
      </c>
    </row>
    <row r="292" spans="1:2" ht="15.75">
      <c r="A292" s="119" t="s">
        <v>3928</v>
      </c>
      <c r="B292" s="127" t="s">
        <v>3888</v>
      </c>
    </row>
    <row r="293" ht="15.75">
      <c r="A293" s="119"/>
    </row>
    <row r="294" ht="15.75">
      <c r="A294" s="119" t="s">
        <v>1366</v>
      </c>
    </row>
    <row r="295" spans="1:2" ht="15.75">
      <c r="A295" s="119" t="s">
        <v>3929</v>
      </c>
      <c r="B295" s="127">
        <v>3</v>
      </c>
    </row>
    <row r="296" spans="1:2" ht="15.75">
      <c r="A296" s="119" t="s">
        <v>3930</v>
      </c>
      <c r="B296" s="127">
        <v>3</v>
      </c>
    </row>
    <row r="297" spans="1:2" ht="15.75">
      <c r="A297" s="119" t="s">
        <v>3931</v>
      </c>
      <c r="B297" s="127">
        <v>3</v>
      </c>
    </row>
    <row r="298" ht="15.75">
      <c r="A298" s="119"/>
    </row>
    <row r="299" ht="15.75">
      <c r="A299" s="119" t="s">
        <v>3932</v>
      </c>
    </row>
    <row r="300" ht="15.75">
      <c r="A300" s="119"/>
    </row>
    <row r="301" ht="15.75">
      <c r="A301" s="119" t="s">
        <v>1360</v>
      </c>
    </row>
    <row r="302" spans="1:2" ht="15.75">
      <c r="A302" s="119" t="s">
        <v>3933</v>
      </c>
      <c r="B302" s="127">
        <v>3</v>
      </c>
    </row>
    <row r="303" spans="1:2" ht="15.75">
      <c r="A303" s="119" t="s">
        <v>3934</v>
      </c>
      <c r="B303" s="127">
        <v>3</v>
      </c>
    </row>
    <row r="304" spans="1:2" ht="15.75">
      <c r="A304" s="119" t="s">
        <v>3935</v>
      </c>
      <c r="B304" s="127" t="s">
        <v>3936</v>
      </c>
    </row>
    <row r="305" spans="1:2" ht="15.75">
      <c r="A305" s="119" t="s">
        <v>3937</v>
      </c>
      <c r="B305" s="127" t="s">
        <v>3936</v>
      </c>
    </row>
    <row r="306" spans="1:2" ht="15.75">
      <c r="A306" s="119" t="s">
        <v>3938</v>
      </c>
      <c r="B306" s="127" t="s">
        <v>3939</v>
      </c>
    </row>
    <row r="307" ht="15.75">
      <c r="A307" s="119"/>
    </row>
    <row r="308" ht="15.75">
      <c r="A308" s="119" t="s">
        <v>3940</v>
      </c>
    </row>
    <row r="309" spans="1:2" ht="15.75">
      <c r="A309" s="119" t="s">
        <v>3941</v>
      </c>
      <c r="B309" s="127" t="s">
        <v>5098</v>
      </c>
    </row>
    <row r="310" spans="1:2" ht="15.75">
      <c r="A310" s="119" t="s">
        <v>3933</v>
      </c>
      <c r="B310" s="127" t="s">
        <v>5098</v>
      </c>
    </row>
    <row r="311" spans="1:2" ht="15.75">
      <c r="A311" s="119" t="s">
        <v>3942</v>
      </c>
      <c r="B311" s="127" t="s">
        <v>5098</v>
      </c>
    </row>
    <row r="312" spans="1:2" ht="15.75">
      <c r="A312" s="119" t="s">
        <v>3943</v>
      </c>
      <c r="B312" s="127" t="s">
        <v>5098</v>
      </c>
    </row>
    <row r="313" spans="1:2" ht="15.75">
      <c r="A313" s="119" t="s">
        <v>3935</v>
      </c>
      <c r="B313" s="127" t="s">
        <v>3939</v>
      </c>
    </row>
    <row r="314" spans="1:2" ht="15.75">
      <c r="A314" s="119" t="s">
        <v>3944</v>
      </c>
      <c r="B314" s="127" t="s">
        <v>3939</v>
      </c>
    </row>
    <row r="315" spans="1:2" ht="15.75">
      <c r="A315" s="119" t="s">
        <v>3945</v>
      </c>
      <c r="B315" s="127">
        <v>7</v>
      </c>
    </row>
    <row r="316" ht="15.75">
      <c r="A316" s="119"/>
    </row>
    <row r="317" ht="15.75">
      <c r="A317" s="119" t="s">
        <v>3946</v>
      </c>
    </row>
    <row r="318" ht="15.75">
      <c r="A318" s="119"/>
    </row>
    <row r="319" ht="15.75">
      <c r="A319" s="119" t="s">
        <v>3947</v>
      </c>
    </row>
    <row r="320" spans="1:2" ht="15.75">
      <c r="A320" s="119" t="s">
        <v>3948</v>
      </c>
      <c r="B320" s="127" t="s">
        <v>6716</v>
      </c>
    </row>
    <row r="321" ht="15.75">
      <c r="A321" s="119"/>
    </row>
    <row r="322" ht="15.75">
      <c r="A322" s="119" t="s">
        <v>3949</v>
      </c>
    </row>
    <row r="323" spans="1:2" ht="15.75">
      <c r="A323" s="119" t="s">
        <v>3950</v>
      </c>
      <c r="B323" s="127" t="s">
        <v>3890</v>
      </c>
    </row>
    <row r="324" ht="15.75">
      <c r="A324" s="119"/>
    </row>
    <row r="325" ht="15.75">
      <c r="A325" s="119" t="s">
        <v>3951</v>
      </c>
    </row>
    <row r="326" ht="15.75">
      <c r="A326" s="119"/>
    </row>
    <row r="327" ht="15.75">
      <c r="A327" s="119" t="s">
        <v>1359</v>
      </c>
    </row>
    <row r="328" spans="1:2" ht="15.75">
      <c r="A328" s="119" t="s">
        <v>3952</v>
      </c>
      <c r="B328" s="127">
        <v>2</v>
      </c>
    </row>
    <row r="329" spans="1:2" ht="15.75">
      <c r="A329" s="119" t="s">
        <v>3953</v>
      </c>
      <c r="B329" s="127">
        <v>5</v>
      </c>
    </row>
    <row r="330" spans="1:2" ht="15.75">
      <c r="A330" s="119" t="s">
        <v>3954</v>
      </c>
      <c r="B330" s="127" t="s">
        <v>772</v>
      </c>
    </row>
    <row r="331" spans="1:2" ht="15.75">
      <c r="A331" s="119" t="s">
        <v>3955</v>
      </c>
      <c r="B331" s="127" t="s">
        <v>5098</v>
      </c>
    </row>
    <row r="332" spans="1:2" ht="15.75">
      <c r="A332" s="119" t="s">
        <v>3956</v>
      </c>
      <c r="B332" s="127" t="s">
        <v>5098</v>
      </c>
    </row>
    <row r="333" spans="1:2" ht="15.75">
      <c r="A333" s="119" t="s">
        <v>3957</v>
      </c>
      <c r="B333" s="127">
        <v>3</v>
      </c>
    </row>
    <row r="334" spans="1:2" ht="15.75">
      <c r="A334" s="119" t="s">
        <v>3958</v>
      </c>
      <c r="B334" s="127">
        <v>2</v>
      </c>
    </row>
    <row r="335" spans="1:2" ht="15.75">
      <c r="A335" s="119" t="s">
        <v>3959</v>
      </c>
      <c r="B335" s="127">
        <v>2</v>
      </c>
    </row>
    <row r="336" spans="1:2" ht="15.75">
      <c r="A336" s="119" t="s">
        <v>3960</v>
      </c>
      <c r="B336" s="127">
        <v>2</v>
      </c>
    </row>
    <row r="337" spans="1:2" ht="15.75">
      <c r="A337" s="119" t="s">
        <v>3961</v>
      </c>
      <c r="B337" s="127">
        <v>2</v>
      </c>
    </row>
    <row r="338" ht="15.75">
      <c r="A338" s="119"/>
    </row>
    <row r="339" ht="15.75">
      <c r="A339" s="119" t="s">
        <v>1360</v>
      </c>
    </row>
    <row r="340" spans="1:2" ht="15.75">
      <c r="A340" s="119" t="s">
        <v>3962</v>
      </c>
      <c r="B340" s="127">
        <v>4</v>
      </c>
    </row>
    <row r="341" spans="1:2" ht="15.75">
      <c r="A341" s="119" t="s">
        <v>3963</v>
      </c>
      <c r="B341" s="127">
        <v>4</v>
      </c>
    </row>
    <row r="342" ht="15.75">
      <c r="A342" s="119"/>
    </row>
    <row r="343" ht="15.75">
      <c r="A343" s="119" t="s">
        <v>3940</v>
      </c>
    </row>
    <row r="344" spans="1:2" ht="15.75">
      <c r="A344" s="119" t="s">
        <v>3964</v>
      </c>
      <c r="B344" s="127" t="s">
        <v>6716</v>
      </c>
    </row>
    <row r="345" spans="1:2" ht="15.75">
      <c r="A345" s="119" t="s">
        <v>3965</v>
      </c>
      <c r="B345" s="127">
        <v>5</v>
      </c>
    </row>
    <row r="346" ht="15.75">
      <c r="A346" s="119"/>
    </row>
    <row r="347" ht="15.75">
      <c r="A347" s="119" t="s">
        <v>1366</v>
      </c>
    </row>
    <row r="348" spans="1:2" ht="15.75">
      <c r="A348" s="119" t="s">
        <v>3966</v>
      </c>
      <c r="B348" s="127">
        <v>1</v>
      </c>
    </row>
    <row r="349" spans="1:2" ht="15.75">
      <c r="A349" s="119" t="s">
        <v>3967</v>
      </c>
      <c r="B349" s="127" t="s">
        <v>6716</v>
      </c>
    </row>
    <row r="350" spans="1:2" ht="15.75">
      <c r="A350" s="119" t="s">
        <v>3968</v>
      </c>
      <c r="B350" s="127" t="s">
        <v>6716</v>
      </c>
    </row>
    <row r="351" spans="1:2" ht="15.75">
      <c r="A351" s="119" t="s">
        <v>3969</v>
      </c>
      <c r="B351" s="127" t="s">
        <v>6716</v>
      </c>
    </row>
    <row r="352" spans="1:2" ht="15.75">
      <c r="A352" s="119" t="s">
        <v>3970</v>
      </c>
      <c r="B352" s="127" t="s">
        <v>6716</v>
      </c>
    </row>
    <row r="353" spans="1:2" ht="15.75">
      <c r="A353" s="119" t="s">
        <v>3971</v>
      </c>
      <c r="B353" s="127">
        <v>2</v>
      </c>
    </row>
    <row r="354" spans="1:2" ht="15.75">
      <c r="A354" s="119" t="s">
        <v>3972</v>
      </c>
      <c r="B354" s="127">
        <v>2</v>
      </c>
    </row>
    <row r="355" spans="1:2" ht="15.75">
      <c r="A355" s="119" t="s">
        <v>3973</v>
      </c>
      <c r="B355" s="127">
        <v>1</v>
      </c>
    </row>
    <row r="356" spans="1:2" ht="15.75">
      <c r="A356" s="119" t="s">
        <v>3974</v>
      </c>
      <c r="B356" s="127">
        <v>4</v>
      </c>
    </row>
    <row r="357" spans="1:2" ht="15.75">
      <c r="A357" s="119" t="s">
        <v>3975</v>
      </c>
      <c r="B357" s="127" t="s">
        <v>6716</v>
      </c>
    </row>
    <row r="358" spans="1:2" ht="15.75">
      <c r="A358" s="119" t="s">
        <v>3976</v>
      </c>
      <c r="B358" s="127">
        <v>2</v>
      </c>
    </row>
    <row r="359" spans="1:2" ht="15.75">
      <c r="A359" s="119" t="s">
        <v>3977</v>
      </c>
      <c r="B359" s="127" t="s">
        <v>5098</v>
      </c>
    </row>
    <row r="360" spans="1:2" ht="15.75">
      <c r="A360" s="119" t="s">
        <v>3978</v>
      </c>
      <c r="B360" s="127">
        <v>3</v>
      </c>
    </row>
    <row r="361" spans="1:2" ht="15.75">
      <c r="A361" s="119" t="s">
        <v>3979</v>
      </c>
      <c r="B361" s="127">
        <v>2</v>
      </c>
    </row>
    <row r="362" spans="1:2" ht="15.75">
      <c r="A362" s="119" t="s">
        <v>6179</v>
      </c>
      <c r="B362" s="127" t="s">
        <v>5098</v>
      </c>
    </row>
    <row r="363" spans="1:2" ht="15.75">
      <c r="A363" s="119" t="s">
        <v>6180</v>
      </c>
      <c r="B363" s="127" t="s">
        <v>5098</v>
      </c>
    </row>
    <row r="364" spans="1:2" ht="15.75">
      <c r="A364" s="119" t="s">
        <v>6181</v>
      </c>
      <c r="B364" s="127" t="s">
        <v>6716</v>
      </c>
    </row>
    <row r="365" spans="1:2" ht="15.75">
      <c r="A365" s="119" t="s">
        <v>6182</v>
      </c>
      <c r="B365" s="127" t="s">
        <v>6716</v>
      </c>
    </row>
    <row r="366" spans="1:2" ht="15.75">
      <c r="A366" s="119" t="s">
        <v>6183</v>
      </c>
      <c r="B366" s="127" t="s">
        <v>5098</v>
      </c>
    </row>
    <row r="367" spans="1:2" ht="15.75">
      <c r="A367" s="119" t="s">
        <v>6184</v>
      </c>
      <c r="B367" s="127">
        <v>2</v>
      </c>
    </row>
    <row r="368" spans="1:2" ht="15.75">
      <c r="A368" s="119" t="s">
        <v>6185</v>
      </c>
      <c r="B368" s="127" t="s">
        <v>5098</v>
      </c>
    </row>
    <row r="369" spans="1:2" ht="15.75">
      <c r="A369" s="119" t="s">
        <v>6186</v>
      </c>
      <c r="B369" s="127">
        <v>5</v>
      </c>
    </row>
    <row r="370" spans="1:2" ht="15.75">
      <c r="A370" s="119" t="s">
        <v>6187</v>
      </c>
      <c r="B370" s="127">
        <v>3</v>
      </c>
    </row>
    <row r="371" spans="1:2" ht="15.75">
      <c r="A371" s="119" t="s">
        <v>6188</v>
      </c>
      <c r="B371" s="127" t="s">
        <v>3890</v>
      </c>
    </row>
    <row r="372" spans="1:2" ht="15.75">
      <c r="A372" s="119" t="s">
        <v>6189</v>
      </c>
      <c r="B372" s="127">
        <v>2</v>
      </c>
    </row>
    <row r="373" spans="1:2" ht="15.75">
      <c r="A373" s="119" t="s">
        <v>5931</v>
      </c>
      <c r="B373" s="127" t="s">
        <v>6716</v>
      </c>
    </row>
    <row r="374" spans="1:2" ht="15.75">
      <c r="A374" s="119" t="s">
        <v>5932</v>
      </c>
      <c r="B374" s="127">
        <v>1</v>
      </c>
    </row>
    <row r="375" spans="1:2" ht="15.75">
      <c r="A375" s="119" t="s">
        <v>5933</v>
      </c>
      <c r="B375" s="127">
        <v>2</v>
      </c>
    </row>
    <row r="376" spans="1:2" ht="15.75">
      <c r="A376" s="119" t="s">
        <v>5934</v>
      </c>
      <c r="B376" s="127">
        <v>2</v>
      </c>
    </row>
    <row r="377" spans="1:2" ht="15.75">
      <c r="A377" s="119" t="s">
        <v>5935</v>
      </c>
      <c r="B377" s="127">
        <v>1</v>
      </c>
    </row>
    <row r="378" spans="1:2" ht="15.75">
      <c r="A378" s="119" t="s">
        <v>5936</v>
      </c>
      <c r="B378" s="127">
        <v>2</v>
      </c>
    </row>
    <row r="379" spans="1:2" ht="15.75">
      <c r="A379" s="119" t="s">
        <v>3961</v>
      </c>
      <c r="B379" s="127">
        <v>2</v>
      </c>
    </row>
    <row r="380" spans="1:2" ht="15.75">
      <c r="A380" s="119" t="s">
        <v>5937</v>
      </c>
      <c r="B380" s="127" t="s">
        <v>5098</v>
      </c>
    </row>
    <row r="381" spans="1:2" ht="15.75">
      <c r="A381" s="119" t="s">
        <v>5938</v>
      </c>
      <c r="B381" s="127" t="s">
        <v>6716</v>
      </c>
    </row>
    <row r="382" spans="1:2" ht="15.75">
      <c r="A382" s="119" t="s">
        <v>5939</v>
      </c>
      <c r="B382" s="127" t="s">
        <v>6716</v>
      </c>
    </row>
    <row r="383" spans="1:2" ht="15.75">
      <c r="A383" s="119" t="s">
        <v>5940</v>
      </c>
      <c r="B383" s="127">
        <v>2</v>
      </c>
    </row>
    <row r="384" spans="1:2" ht="15.75">
      <c r="A384" s="119" t="s">
        <v>5941</v>
      </c>
      <c r="B384" s="127">
        <v>2</v>
      </c>
    </row>
    <row r="385" spans="1:2" ht="15.75">
      <c r="A385" s="119" t="s">
        <v>5942</v>
      </c>
      <c r="B385" s="127">
        <v>1</v>
      </c>
    </row>
    <row r="386" spans="1:2" ht="15.75">
      <c r="A386" s="119" t="s">
        <v>5943</v>
      </c>
      <c r="B386" s="127">
        <v>2</v>
      </c>
    </row>
    <row r="387" ht="15.75">
      <c r="A387" s="119"/>
    </row>
    <row r="388" ht="15.75">
      <c r="A388" s="119"/>
    </row>
    <row r="389" ht="15.75">
      <c r="A389" s="123" t="s">
        <v>5944</v>
      </c>
    </row>
    <row r="390" ht="15.75">
      <c r="A390" s="119"/>
    </row>
    <row r="391" ht="15.75">
      <c r="A391" s="119" t="s">
        <v>5945</v>
      </c>
    </row>
    <row r="392" ht="15.75">
      <c r="A392" s="119"/>
    </row>
    <row r="393" ht="15.75">
      <c r="A393" s="119" t="s">
        <v>5946</v>
      </c>
    </row>
    <row r="394" spans="1:2" ht="15.75">
      <c r="A394" s="119" t="s">
        <v>5947</v>
      </c>
      <c r="B394" s="127">
        <v>0</v>
      </c>
    </row>
    <row r="395" spans="1:2" ht="15.75">
      <c r="A395" s="119" t="s">
        <v>5948</v>
      </c>
      <c r="B395" s="127">
        <v>1</v>
      </c>
    </row>
    <row r="396" spans="1:2" ht="15.75">
      <c r="A396" s="119" t="s">
        <v>5949</v>
      </c>
      <c r="B396" s="127" t="s">
        <v>6716</v>
      </c>
    </row>
    <row r="397" spans="1:2" ht="15.75">
      <c r="A397" s="119" t="s">
        <v>5950</v>
      </c>
      <c r="B397" s="127" t="s">
        <v>5098</v>
      </c>
    </row>
    <row r="398" spans="1:2" ht="15.75">
      <c r="A398" s="119" t="s">
        <v>5951</v>
      </c>
      <c r="B398" s="127" t="s">
        <v>772</v>
      </c>
    </row>
    <row r="399" spans="1:2" ht="15.75">
      <c r="A399" s="119" t="s">
        <v>5952</v>
      </c>
      <c r="B399" s="127">
        <v>0</v>
      </c>
    </row>
    <row r="400" ht="15.75">
      <c r="A400" s="119"/>
    </row>
    <row r="401" ht="15.75">
      <c r="A401" s="119" t="s">
        <v>1359</v>
      </c>
    </row>
    <row r="402" spans="1:2" ht="15.75">
      <c r="A402" s="119" t="s">
        <v>5953</v>
      </c>
      <c r="B402" s="127">
        <v>0</v>
      </c>
    </row>
    <row r="403" spans="1:2" ht="15.75">
      <c r="A403" s="119" t="s">
        <v>5954</v>
      </c>
      <c r="B403" s="127">
        <v>0</v>
      </c>
    </row>
    <row r="404" spans="1:2" ht="15.75">
      <c r="A404" s="119" t="s">
        <v>5955</v>
      </c>
      <c r="B404" s="127">
        <v>0</v>
      </c>
    </row>
    <row r="405" spans="1:2" ht="15.75">
      <c r="A405" s="119" t="s">
        <v>5956</v>
      </c>
      <c r="B405" s="127">
        <v>0</v>
      </c>
    </row>
    <row r="406" spans="1:2" ht="15.75">
      <c r="A406" s="119" t="s">
        <v>5957</v>
      </c>
      <c r="B406" s="127">
        <v>1</v>
      </c>
    </row>
    <row r="407" spans="1:2" ht="15.75">
      <c r="A407" s="119" t="s">
        <v>5958</v>
      </c>
      <c r="B407" s="127">
        <v>2</v>
      </c>
    </row>
    <row r="408" spans="1:2" ht="15.75">
      <c r="A408" s="119" t="s">
        <v>5959</v>
      </c>
      <c r="B408" s="127">
        <v>3</v>
      </c>
    </row>
    <row r="409" spans="1:2" ht="15.75">
      <c r="A409" s="119" t="s">
        <v>5960</v>
      </c>
      <c r="B409" s="127">
        <v>0</v>
      </c>
    </row>
    <row r="410" spans="1:2" ht="15.75">
      <c r="A410" s="119" t="s">
        <v>5961</v>
      </c>
      <c r="B410" s="127">
        <v>4</v>
      </c>
    </row>
    <row r="411" spans="1:2" ht="15.75">
      <c r="A411" s="119" t="s">
        <v>5962</v>
      </c>
      <c r="B411" s="127">
        <v>0</v>
      </c>
    </row>
    <row r="412" spans="1:2" ht="15.75">
      <c r="A412" s="119" t="s">
        <v>5963</v>
      </c>
      <c r="B412" s="127" t="s">
        <v>6716</v>
      </c>
    </row>
    <row r="413" spans="1:2" ht="15.75">
      <c r="A413" s="119" t="s">
        <v>5964</v>
      </c>
      <c r="B413" s="127">
        <v>1</v>
      </c>
    </row>
    <row r="414" spans="1:2" ht="15.75">
      <c r="A414" s="119" t="s">
        <v>5965</v>
      </c>
      <c r="B414" s="127">
        <v>0</v>
      </c>
    </row>
    <row r="415" spans="1:2" ht="15.75">
      <c r="A415" s="119" t="s">
        <v>5966</v>
      </c>
      <c r="B415" s="127" t="s">
        <v>772</v>
      </c>
    </row>
    <row r="416" spans="1:2" ht="15.75">
      <c r="A416" s="119" t="s">
        <v>5967</v>
      </c>
      <c r="B416" s="127">
        <v>4</v>
      </c>
    </row>
    <row r="417" spans="1:2" ht="15.75">
      <c r="A417" s="119" t="s">
        <v>5968</v>
      </c>
      <c r="B417" s="127">
        <v>4</v>
      </c>
    </row>
    <row r="418" spans="1:2" ht="15.75">
      <c r="A418" s="119" t="s">
        <v>6405</v>
      </c>
      <c r="B418" s="127" t="s">
        <v>3890</v>
      </c>
    </row>
    <row r="419" spans="1:2" ht="15.75">
      <c r="A419" s="119" t="s">
        <v>5969</v>
      </c>
      <c r="B419" s="127">
        <v>1</v>
      </c>
    </row>
    <row r="420" ht="15.75">
      <c r="A420" s="119"/>
    </row>
    <row r="421" ht="15.75">
      <c r="A421" s="119" t="s">
        <v>1356</v>
      </c>
    </row>
    <row r="422" spans="1:2" ht="15.75">
      <c r="A422" s="119" t="s">
        <v>5959</v>
      </c>
      <c r="B422" s="127">
        <v>3</v>
      </c>
    </row>
    <row r="423" spans="1:2" ht="15.75">
      <c r="A423" s="119" t="s">
        <v>5970</v>
      </c>
      <c r="B423" s="127">
        <v>4</v>
      </c>
    </row>
    <row r="424" spans="1:2" ht="15.75">
      <c r="A424" s="119" t="s">
        <v>5971</v>
      </c>
      <c r="B424" s="127" t="s">
        <v>3890</v>
      </c>
    </row>
    <row r="425" spans="1:2" ht="15.75">
      <c r="A425" s="119" t="s">
        <v>5972</v>
      </c>
      <c r="B425" s="127" t="s">
        <v>3298</v>
      </c>
    </row>
    <row r="426" spans="1:2" ht="15.75">
      <c r="A426" s="119" t="s">
        <v>5973</v>
      </c>
      <c r="B426" s="127">
        <v>3</v>
      </c>
    </row>
    <row r="427" spans="1:2" ht="15.75">
      <c r="A427" s="119" t="s">
        <v>3965</v>
      </c>
      <c r="B427" s="127">
        <v>5</v>
      </c>
    </row>
    <row r="428" ht="15.75">
      <c r="A428" s="119"/>
    </row>
    <row r="429" ht="15.75">
      <c r="A429" s="119" t="s">
        <v>1366</v>
      </c>
    </row>
    <row r="430" spans="1:2" ht="15.75">
      <c r="A430" s="119" t="s">
        <v>5974</v>
      </c>
      <c r="B430" s="127">
        <v>0</v>
      </c>
    </row>
    <row r="431" spans="1:2" ht="15.75">
      <c r="A431" s="119" t="s">
        <v>5975</v>
      </c>
      <c r="B431" s="127">
        <v>0</v>
      </c>
    </row>
    <row r="432" spans="1:2" ht="15.75">
      <c r="A432" s="119" t="s">
        <v>5976</v>
      </c>
      <c r="B432" s="127" t="s">
        <v>772</v>
      </c>
    </row>
    <row r="433" spans="1:2" ht="15.75">
      <c r="A433" s="119" t="s">
        <v>5977</v>
      </c>
      <c r="B433" s="127">
        <v>1</v>
      </c>
    </row>
    <row r="434" spans="1:2" ht="15.75">
      <c r="A434" s="119" t="s">
        <v>5978</v>
      </c>
      <c r="B434" s="127">
        <v>0</v>
      </c>
    </row>
    <row r="435" spans="1:2" ht="15.75">
      <c r="A435" s="119" t="s">
        <v>5979</v>
      </c>
      <c r="B435" s="127" t="s">
        <v>772</v>
      </c>
    </row>
    <row r="436" ht="15.75">
      <c r="A436" s="119"/>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12"/>
  <dimension ref="A1:C68"/>
  <sheetViews>
    <sheetView zoomScalePageLayoutView="0" workbookViewId="0" topLeftCell="A1">
      <selection activeCell="B6" sqref="B6"/>
    </sheetView>
  </sheetViews>
  <sheetFormatPr defaultColWidth="9.140625" defaultRowHeight="12.75"/>
  <cols>
    <col min="1" max="1" width="3.28125" style="0" customWidth="1"/>
    <col min="2" max="2" width="100.57421875" style="0" customWidth="1"/>
  </cols>
  <sheetData>
    <row r="1" spans="1:3" ht="21" customHeight="1">
      <c r="A1" s="44"/>
      <c r="B1" s="64" t="s">
        <v>1640</v>
      </c>
      <c r="C1" s="44"/>
    </row>
    <row r="2" spans="1:3" ht="15.75">
      <c r="A2" s="44"/>
      <c r="B2" s="65"/>
      <c r="C2" s="44"/>
    </row>
    <row r="3" spans="1:3" ht="15.75">
      <c r="A3" s="44"/>
      <c r="B3" s="65" t="s">
        <v>6536</v>
      </c>
      <c r="C3" s="44"/>
    </row>
    <row r="4" spans="1:3" ht="15.75">
      <c r="A4" s="44"/>
      <c r="B4" s="65" t="s">
        <v>6537</v>
      </c>
      <c r="C4" s="44"/>
    </row>
    <row r="5" spans="1:3" ht="15.75">
      <c r="A5" s="44"/>
      <c r="B5" s="66"/>
      <c r="C5" s="44"/>
    </row>
    <row r="6" spans="1:3" ht="15.75">
      <c r="A6" s="44"/>
      <c r="B6" s="107" t="s">
        <v>1641</v>
      </c>
      <c r="C6" s="44"/>
    </row>
    <row r="7" spans="1:3" ht="15.75">
      <c r="A7" s="44"/>
      <c r="B7" s="68" t="s">
        <v>460</v>
      </c>
      <c r="C7" s="44"/>
    </row>
    <row r="8" spans="1:3" ht="31.5">
      <c r="A8" s="44"/>
      <c r="B8" s="68" t="s">
        <v>457</v>
      </c>
      <c r="C8" s="44"/>
    </row>
    <row r="9" spans="1:3" ht="15.75">
      <c r="A9" s="44"/>
      <c r="B9" s="68" t="s">
        <v>458</v>
      </c>
      <c r="C9" s="44"/>
    </row>
    <row r="10" spans="1:3" ht="47.25">
      <c r="A10" s="44"/>
      <c r="B10" s="68" t="s">
        <v>462</v>
      </c>
      <c r="C10" s="44"/>
    </row>
    <row r="11" spans="1:3" ht="31.5">
      <c r="A11" s="44"/>
      <c r="B11" s="68" t="s">
        <v>459</v>
      </c>
      <c r="C11" s="44"/>
    </row>
    <row r="12" spans="1:3" ht="15.75">
      <c r="A12" s="44"/>
      <c r="B12" s="66"/>
      <c r="C12" s="44"/>
    </row>
    <row r="13" spans="1:3" ht="15.75">
      <c r="A13" s="44"/>
      <c r="B13" s="107" t="s">
        <v>1642</v>
      </c>
      <c r="C13" s="44"/>
    </row>
    <row r="14" spans="1:3" ht="15.75">
      <c r="A14" s="44"/>
      <c r="B14" s="68" t="s">
        <v>460</v>
      </c>
      <c r="C14" s="44"/>
    </row>
    <row r="15" spans="1:3" ht="31.5">
      <c r="A15" s="44"/>
      <c r="B15" s="68" t="s">
        <v>461</v>
      </c>
      <c r="C15" s="44"/>
    </row>
    <row r="16" spans="1:3" ht="110.25">
      <c r="A16" s="44"/>
      <c r="B16" s="68" t="s">
        <v>4297</v>
      </c>
      <c r="C16" s="44"/>
    </row>
    <row r="17" spans="1:3" ht="78.75">
      <c r="A17" s="44"/>
      <c r="B17" s="68" t="s">
        <v>6412</v>
      </c>
      <c r="C17" s="44"/>
    </row>
    <row r="18" spans="1:3" ht="47.25">
      <c r="A18" s="44"/>
      <c r="B18" s="68" t="s">
        <v>1601</v>
      </c>
      <c r="C18" s="44"/>
    </row>
    <row r="19" spans="1:3" ht="78.75">
      <c r="A19" s="44"/>
      <c r="B19" s="68" t="s">
        <v>1602</v>
      </c>
      <c r="C19" s="44"/>
    </row>
    <row r="20" spans="1:3" ht="126">
      <c r="A20" s="44"/>
      <c r="B20" s="68" t="s">
        <v>1603</v>
      </c>
      <c r="C20" s="44"/>
    </row>
    <row r="21" spans="1:3" ht="65.25" customHeight="1">
      <c r="A21" s="44"/>
      <c r="B21" s="68" t="s">
        <v>463</v>
      </c>
      <c r="C21" s="44"/>
    </row>
    <row r="22" spans="1:3" ht="48" customHeight="1">
      <c r="A22" s="44"/>
      <c r="B22" s="68" t="s">
        <v>1600</v>
      </c>
      <c r="C22" s="44"/>
    </row>
    <row r="23" spans="1:3" ht="94.5">
      <c r="A23" s="44"/>
      <c r="B23" s="68" t="s">
        <v>2091</v>
      </c>
      <c r="C23" s="44"/>
    </row>
    <row r="24" spans="1:3" ht="15.75">
      <c r="A24" s="44"/>
      <c r="B24" s="66"/>
      <c r="C24" s="44"/>
    </row>
    <row r="25" spans="1:3" ht="15.75">
      <c r="A25" s="44"/>
      <c r="B25" s="107" t="s">
        <v>3014</v>
      </c>
      <c r="C25" s="44"/>
    </row>
    <row r="26" spans="1:3" ht="90.75" customHeight="1">
      <c r="A26" s="44"/>
      <c r="B26" s="68" t="s">
        <v>1109</v>
      </c>
      <c r="C26" s="44"/>
    </row>
    <row r="27" spans="1:3" ht="129.75" customHeight="1">
      <c r="A27" s="44"/>
      <c r="B27" s="68" t="s">
        <v>1110</v>
      </c>
      <c r="C27" s="44"/>
    </row>
    <row r="28" spans="1:3" ht="25.5" customHeight="1">
      <c r="A28" s="44"/>
      <c r="B28" s="107" t="s">
        <v>3015</v>
      </c>
      <c r="C28" s="44"/>
    </row>
    <row r="29" spans="1:3" ht="47.25">
      <c r="A29" s="44"/>
      <c r="B29" s="68" t="s">
        <v>464</v>
      </c>
      <c r="C29" s="44"/>
    </row>
    <row r="30" spans="1:3" ht="15.75">
      <c r="A30" s="44"/>
      <c r="B30" s="66"/>
      <c r="C30" s="44"/>
    </row>
    <row r="31" spans="1:3" ht="15.75">
      <c r="A31" s="44"/>
      <c r="B31" s="107" t="s">
        <v>3016</v>
      </c>
      <c r="C31" s="44"/>
    </row>
    <row r="32" spans="1:3" ht="31.5">
      <c r="A32" s="44"/>
      <c r="B32" s="68" t="s">
        <v>465</v>
      </c>
      <c r="C32" s="44"/>
    </row>
    <row r="33" spans="1:3" ht="15.75">
      <c r="A33" s="44"/>
      <c r="B33" s="66"/>
      <c r="C33" s="44"/>
    </row>
    <row r="34" spans="1:3" ht="15.75">
      <c r="A34" s="44"/>
      <c r="B34" s="107" t="s">
        <v>3017</v>
      </c>
      <c r="C34" s="44"/>
    </row>
    <row r="35" spans="1:3" ht="63">
      <c r="A35" s="44"/>
      <c r="B35" s="68" t="s">
        <v>1049</v>
      </c>
      <c r="C35" s="44"/>
    </row>
    <row r="36" spans="1:3" ht="47.25">
      <c r="A36" s="44"/>
      <c r="B36" s="68" t="s">
        <v>1619</v>
      </c>
      <c r="C36" s="44"/>
    </row>
    <row r="37" spans="1:3" ht="110.25">
      <c r="A37" s="44"/>
      <c r="B37" s="68" t="s">
        <v>1817</v>
      </c>
      <c r="C37" s="44"/>
    </row>
    <row r="38" spans="1:3" ht="126">
      <c r="A38" s="44"/>
      <c r="B38" s="68" t="s">
        <v>1818</v>
      </c>
      <c r="C38" s="44"/>
    </row>
    <row r="39" spans="1:3" ht="15.75">
      <c r="A39" s="44"/>
      <c r="B39" s="66"/>
      <c r="C39" s="44"/>
    </row>
    <row r="40" spans="1:3" ht="31.5">
      <c r="A40" s="44"/>
      <c r="B40" s="68" t="s">
        <v>1546</v>
      </c>
      <c r="C40" s="44"/>
    </row>
    <row r="41" spans="1:3" ht="15.75">
      <c r="A41" s="44"/>
      <c r="B41" s="68" t="s">
        <v>2132</v>
      </c>
      <c r="C41" s="44"/>
    </row>
    <row r="42" spans="1:3" ht="15.75">
      <c r="A42" s="44"/>
      <c r="B42" s="67"/>
      <c r="C42" s="44"/>
    </row>
    <row r="43" spans="1:3" ht="15.75">
      <c r="A43" s="4"/>
      <c r="B43" s="76"/>
      <c r="C43" s="4"/>
    </row>
    <row r="44" spans="1:3" ht="12.75">
      <c r="A44" s="4"/>
      <c r="B44" s="4"/>
      <c r="C44" s="4"/>
    </row>
    <row r="45" spans="1:3" ht="12.75">
      <c r="A45" s="4"/>
      <c r="B45" s="4"/>
      <c r="C45" s="4"/>
    </row>
    <row r="46" spans="1:3" ht="12.75">
      <c r="A46" s="4"/>
      <c r="B46" s="4"/>
      <c r="C46" s="4"/>
    </row>
    <row r="47" spans="1:3" ht="12.75">
      <c r="A47" s="4"/>
      <c r="B47" s="4"/>
      <c r="C47" s="4"/>
    </row>
    <row r="48" spans="1:3" ht="12.75">
      <c r="A48" s="4"/>
      <c r="B48" s="4"/>
      <c r="C48" s="4"/>
    </row>
    <row r="49" spans="1:3" ht="12.75">
      <c r="A49" s="4"/>
      <c r="B49" s="4"/>
      <c r="C49" s="4"/>
    </row>
    <row r="50" spans="1:3" ht="12.75">
      <c r="A50" s="4"/>
      <c r="B50" s="4"/>
      <c r="C50" s="4"/>
    </row>
    <row r="51" spans="1:3" ht="12.75">
      <c r="A51" s="4"/>
      <c r="B51" s="4"/>
      <c r="C51" s="4"/>
    </row>
    <row r="52" spans="1:3" ht="12.75">
      <c r="A52" s="4"/>
      <c r="B52" s="4"/>
      <c r="C52" s="4"/>
    </row>
    <row r="53" spans="1:3" ht="12.75">
      <c r="A53" s="4"/>
      <c r="B53" s="4"/>
      <c r="C53" s="4"/>
    </row>
    <row r="54" spans="1:3" ht="12.75">
      <c r="A54" s="4"/>
      <c r="B54" s="4"/>
      <c r="C54" s="4"/>
    </row>
    <row r="55" spans="1:3" ht="12.75">
      <c r="A55" s="4"/>
      <c r="B55" s="4"/>
      <c r="C55" s="4"/>
    </row>
    <row r="56" spans="1:3" ht="12.75">
      <c r="A56" s="4"/>
      <c r="B56" s="4"/>
      <c r="C56" s="4"/>
    </row>
    <row r="57" spans="1:3" ht="12.75">
      <c r="A57" s="4"/>
      <c r="B57" s="4"/>
      <c r="C57" s="4"/>
    </row>
    <row r="58" spans="1:3" ht="12.75">
      <c r="A58" s="4"/>
      <c r="B58" s="4"/>
      <c r="C58" s="4"/>
    </row>
    <row r="59" spans="1:3" ht="12.75">
      <c r="A59" s="4"/>
      <c r="B59" s="4"/>
      <c r="C59" s="4"/>
    </row>
    <row r="60" spans="1:3" ht="12.75">
      <c r="A60" s="4"/>
      <c r="B60" s="4"/>
      <c r="C60" s="4"/>
    </row>
    <row r="61" spans="1:3" ht="12.75">
      <c r="A61" s="4"/>
      <c r="B61" s="4"/>
      <c r="C61" s="4"/>
    </row>
    <row r="62" spans="1:3" ht="12.75">
      <c r="A62" s="4"/>
      <c r="B62" s="4"/>
      <c r="C62" s="4"/>
    </row>
    <row r="63" spans="1:3" ht="12.75">
      <c r="A63" s="4"/>
      <c r="B63" s="4"/>
      <c r="C63" s="4"/>
    </row>
    <row r="64" spans="1:3" ht="12.75">
      <c r="A64" s="4"/>
      <c r="B64" s="4"/>
      <c r="C64" s="4"/>
    </row>
    <row r="65" spans="1:3" ht="12.75">
      <c r="A65" s="4"/>
      <c r="B65" s="4"/>
      <c r="C65" s="4"/>
    </row>
    <row r="66" spans="1:3" ht="12.75">
      <c r="A66" s="4"/>
      <c r="B66" s="4"/>
      <c r="C66" s="4"/>
    </row>
    <row r="67" spans="2:3" ht="12.75">
      <c r="B67" s="4"/>
      <c r="C67" s="4"/>
    </row>
    <row r="68" spans="2:3" ht="12.75">
      <c r="B68" s="4"/>
      <c r="C68" s="4"/>
    </row>
  </sheetData>
  <sheetProtection/>
  <printOptions/>
  <pageMargins left="0.75" right="0.75" top="1" bottom="1" header="0" footer="0"/>
  <pageSetup orientation="portrait" paperSize="9" r:id="rId1"/>
</worksheet>
</file>

<file path=xl/worksheets/sheet20.xml><?xml version="1.0" encoding="utf-8"?>
<worksheet xmlns="http://schemas.openxmlformats.org/spreadsheetml/2006/main" xmlns:r="http://schemas.openxmlformats.org/officeDocument/2006/relationships">
  <sheetPr codeName="Hoja19"/>
  <dimension ref="A1:C606"/>
  <sheetViews>
    <sheetView zoomScalePageLayoutView="0" workbookViewId="0" topLeftCell="A1">
      <selection activeCell="A1" sqref="A1"/>
    </sheetView>
  </sheetViews>
  <sheetFormatPr defaultColWidth="9.140625" defaultRowHeight="12.75"/>
  <cols>
    <col min="1" max="1" width="75.421875" style="0" customWidth="1"/>
    <col min="2" max="2" width="9.140625" style="105" customWidth="1"/>
  </cols>
  <sheetData>
    <row r="1" ht="20.25">
      <c r="A1" s="120" t="s">
        <v>5980</v>
      </c>
    </row>
    <row r="2" ht="15.75">
      <c r="A2" s="119"/>
    </row>
    <row r="3" ht="15.75">
      <c r="A3" s="119" t="s">
        <v>5981</v>
      </c>
    </row>
    <row r="4" ht="15.75">
      <c r="A4" s="119"/>
    </row>
    <row r="5" ht="15.75">
      <c r="A5" s="119" t="s">
        <v>2849</v>
      </c>
    </row>
    <row r="6" spans="1:2" ht="15.75">
      <c r="A6" s="119" t="s">
        <v>5982</v>
      </c>
      <c r="B6" s="126">
        <v>0</v>
      </c>
    </row>
    <row r="7" spans="1:2" ht="15.75">
      <c r="A7" s="119" t="s">
        <v>2851</v>
      </c>
      <c r="B7" s="126">
        <v>0</v>
      </c>
    </row>
    <row r="8" spans="1:2" ht="15.75">
      <c r="A8" s="119" t="s">
        <v>5983</v>
      </c>
      <c r="B8" s="126">
        <v>1</v>
      </c>
    </row>
    <row r="9" spans="1:2" ht="15.75">
      <c r="A9" s="119" t="s">
        <v>5984</v>
      </c>
      <c r="B9" s="126">
        <v>1</v>
      </c>
    </row>
    <row r="10" spans="1:2" ht="15.75">
      <c r="A10" s="119" t="s">
        <v>5985</v>
      </c>
      <c r="B10" s="126">
        <v>1</v>
      </c>
    </row>
    <row r="11" ht="15.75">
      <c r="A11" s="119"/>
    </row>
    <row r="12" ht="15.75">
      <c r="A12" s="119" t="s">
        <v>2855</v>
      </c>
    </row>
    <row r="13" spans="1:2" ht="15.75">
      <c r="A13" s="119" t="s">
        <v>2856</v>
      </c>
      <c r="B13" s="126">
        <v>0</v>
      </c>
    </row>
    <row r="14" spans="1:2" ht="15.75">
      <c r="A14" s="119" t="s">
        <v>2857</v>
      </c>
      <c r="B14" s="126">
        <v>0</v>
      </c>
    </row>
    <row r="15" spans="1:2" ht="15.75">
      <c r="A15" s="119" t="s">
        <v>2858</v>
      </c>
      <c r="B15" s="126">
        <v>1</v>
      </c>
    </row>
    <row r="16" spans="1:2" ht="15.75">
      <c r="A16" s="119" t="s">
        <v>2859</v>
      </c>
      <c r="B16" s="126">
        <v>0</v>
      </c>
    </row>
    <row r="17" spans="1:2" ht="15.75">
      <c r="A17" s="119" t="s">
        <v>5986</v>
      </c>
      <c r="B17" s="126">
        <v>1</v>
      </c>
    </row>
    <row r="18" ht="15.75">
      <c r="A18" s="119"/>
    </row>
    <row r="19" ht="15.75">
      <c r="A19" s="119" t="s">
        <v>2861</v>
      </c>
    </row>
    <row r="20" spans="1:2" ht="15.75">
      <c r="A20" s="119" t="s">
        <v>2862</v>
      </c>
      <c r="B20" s="126">
        <v>0</v>
      </c>
    </row>
    <row r="21" spans="1:2" ht="15.75">
      <c r="A21" s="119" t="s">
        <v>2863</v>
      </c>
      <c r="B21" s="126">
        <v>1</v>
      </c>
    </row>
    <row r="22" ht="15.75">
      <c r="A22" s="119"/>
    </row>
    <row r="23" ht="15.75">
      <c r="A23" s="119" t="s">
        <v>5987</v>
      </c>
    </row>
    <row r="24" ht="15.75">
      <c r="A24" s="119"/>
    </row>
    <row r="25" ht="15.75">
      <c r="A25" s="119" t="s">
        <v>5988</v>
      </c>
    </row>
    <row r="26" spans="1:2" ht="15.75">
      <c r="A26" s="119" t="s">
        <v>5989</v>
      </c>
      <c r="B26" s="126">
        <v>0</v>
      </c>
    </row>
    <row r="27" spans="1:2" ht="15.75">
      <c r="A27" s="119" t="s">
        <v>5990</v>
      </c>
      <c r="B27" s="126">
        <v>0</v>
      </c>
    </row>
    <row r="28" spans="1:2" ht="15.75">
      <c r="A28" s="119" t="s">
        <v>5991</v>
      </c>
      <c r="B28" s="126">
        <v>0</v>
      </c>
    </row>
    <row r="29" spans="1:2" ht="15.75">
      <c r="A29" s="119" t="s">
        <v>5992</v>
      </c>
      <c r="B29" s="126">
        <v>0</v>
      </c>
    </row>
    <row r="30" ht="15.75">
      <c r="A30" s="119"/>
    </row>
    <row r="31" ht="15.75">
      <c r="A31" s="119" t="s">
        <v>5993</v>
      </c>
    </row>
    <row r="32" spans="1:2" ht="15.75">
      <c r="A32" s="119" t="s">
        <v>5994</v>
      </c>
      <c r="B32" s="126">
        <v>1</v>
      </c>
    </row>
    <row r="33" spans="1:2" ht="15.75">
      <c r="A33" s="119" t="s">
        <v>5995</v>
      </c>
      <c r="B33" s="126">
        <v>1</v>
      </c>
    </row>
    <row r="34" spans="1:2" ht="15.75">
      <c r="A34" s="119" t="s">
        <v>5996</v>
      </c>
      <c r="B34" s="126">
        <v>2</v>
      </c>
    </row>
    <row r="35" ht="15.75">
      <c r="A35" s="119"/>
    </row>
    <row r="36" ht="15.75">
      <c r="A36" s="119" t="s">
        <v>5997</v>
      </c>
    </row>
    <row r="37" spans="1:2" ht="15.75">
      <c r="A37" s="119" t="s">
        <v>5998</v>
      </c>
      <c r="B37" s="126">
        <v>2</v>
      </c>
    </row>
    <row r="38" spans="1:2" ht="15.75">
      <c r="A38" s="119" t="s">
        <v>5999</v>
      </c>
      <c r="B38" s="126">
        <v>1</v>
      </c>
    </row>
    <row r="39" spans="1:2" ht="15.75">
      <c r="A39" s="119" t="s">
        <v>6000</v>
      </c>
      <c r="B39" s="126">
        <v>0.5</v>
      </c>
    </row>
    <row r="40" spans="1:2" ht="15.75">
      <c r="A40" s="119" t="s">
        <v>6001</v>
      </c>
      <c r="B40" s="126">
        <v>1</v>
      </c>
    </row>
    <row r="41" spans="1:2" ht="15.75">
      <c r="A41" s="119" t="s">
        <v>6002</v>
      </c>
      <c r="B41" s="126">
        <v>1</v>
      </c>
    </row>
    <row r="42" ht="15.75">
      <c r="A42" s="119"/>
    </row>
    <row r="43" ht="15.75">
      <c r="A43" s="119" t="s">
        <v>6003</v>
      </c>
    </row>
    <row r="44" spans="1:2" ht="15.75">
      <c r="A44" s="119" t="s">
        <v>6004</v>
      </c>
      <c r="B44" s="126">
        <v>1</v>
      </c>
    </row>
    <row r="45" spans="1:2" ht="15.75">
      <c r="A45" s="119" t="s">
        <v>6005</v>
      </c>
      <c r="B45" s="126">
        <v>1</v>
      </c>
    </row>
    <row r="46" spans="1:2" ht="15.75">
      <c r="A46" s="119" t="s">
        <v>6006</v>
      </c>
      <c r="B46" s="126">
        <v>1</v>
      </c>
    </row>
    <row r="47" spans="1:2" ht="15.75">
      <c r="A47" s="119" t="s">
        <v>6007</v>
      </c>
      <c r="B47" s="126">
        <v>1.5</v>
      </c>
    </row>
    <row r="48" spans="1:2" ht="15.75">
      <c r="A48" s="119" t="s">
        <v>6008</v>
      </c>
      <c r="B48" s="126">
        <v>0.5</v>
      </c>
    </row>
    <row r="49" spans="1:2" ht="15.75">
      <c r="A49" s="119" t="s">
        <v>6009</v>
      </c>
      <c r="B49" s="126">
        <v>1.5</v>
      </c>
    </row>
    <row r="50" spans="1:2" ht="15.75">
      <c r="A50" s="119" t="s">
        <v>6010</v>
      </c>
      <c r="B50" s="126">
        <v>0.5</v>
      </c>
    </row>
    <row r="51" ht="15.75">
      <c r="A51" s="119"/>
    </row>
    <row r="52" ht="15.75">
      <c r="A52" s="119" t="s">
        <v>6011</v>
      </c>
    </row>
    <row r="53" spans="1:2" ht="15.75">
      <c r="A53" s="119" t="s">
        <v>6012</v>
      </c>
      <c r="B53" s="126">
        <v>0</v>
      </c>
    </row>
    <row r="54" spans="1:2" ht="15.75">
      <c r="A54" s="119" t="s">
        <v>6013</v>
      </c>
      <c r="B54" s="126">
        <v>0.5</v>
      </c>
    </row>
    <row r="55" ht="15.75">
      <c r="A55" s="119"/>
    </row>
    <row r="56" ht="15.75">
      <c r="A56" s="119" t="s">
        <v>6014</v>
      </c>
    </row>
    <row r="57" spans="1:2" ht="15.75">
      <c r="A57" s="119" t="s">
        <v>6015</v>
      </c>
      <c r="B57" s="126">
        <v>0</v>
      </c>
    </row>
    <row r="58" spans="1:2" ht="15.75">
      <c r="A58" s="119" t="s">
        <v>6016</v>
      </c>
      <c r="B58" s="126">
        <v>0</v>
      </c>
    </row>
    <row r="59" spans="1:2" ht="15.75">
      <c r="A59" s="119"/>
      <c r="B59" s="126"/>
    </row>
    <row r="60" ht="15.75">
      <c r="A60" s="119" t="s">
        <v>6017</v>
      </c>
    </row>
    <row r="61" spans="1:2" ht="15.75">
      <c r="A61" s="119" t="s">
        <v>6002</v>
      </c>
      <c r="B61" s="126">
        <v>1</v>
      </c>
    </row>
    <row r="62" spans="1:2" ht="15.75">
      <c r="A62" s="119" t="s">
        <v>6018</v>
      </c>
      <c r="B62" s="126">
        <v>0</v>
      </c>
    </row>
    <row r="63" spans="1:2" ht="15.75">
      <c r="A63" s="119" t="s">
        <v>6019</v>
      </c>
      <c r="B63" s="126">
        <v>0</v>
      </c>
    </row>
    <row r="64" ht="15.75">
      <c r="A64" s="119"/>
    </row>
    <row r="65" ht="15.75">
      <c r="A65" s="119" t="s">
        <v>1513</v>
      </c>
    </row>
    <row r="66" spans="1:2" ht="15.75">
      <c r="A66" s="119" t="s">
        <v>6020</v>
      </c>
      <c r="B66" s="126">
        <v>1</v>
      </c>
    </row>
    <row r="67" spans="1:2" ht="15.75">
      <c r="A67" s="119" t="s">
        <v>6021</v>
      </c>
      <c r="B67" s="126">
        <v>0.5</v>
      </c>
    </row>
    <row r="68" spans="1:2" ht="15.75">
      <c r="A68" s="119" t="s">
        <v>6022</v>
      </c>
      <c r="B68" s="126">
        <v>0.5</v>
      </c>
    </row>
    <row r="69" spans="1:2" ht="15.75">
      <c r="A69" s="119" t="s">
        <v>6023</v>
      </c>
      <c r="B69" s="126">
        <v>1</v>
      </c>
    </row>
    <row r="70" spans="1:2" ht="15.75">
      <c r="A70" s="119" t="s">
        <v>6024</v>
      </c>
      <c r="B70" s="126">
        <v>0.5</v>
      </c>
    </row>
    <row r="71" spans="1:2" ht="15.75">
      <c r="A71" s="119" t="s">
        <v>6025</v>
      </c>
      <c r="B71" s="126">
        <v>0.5</v>
      </c>
    </row>
    <row r="72" spans="1:2" ht="15.75">
      <c r="A72" s="119" t="s">
        <v>6026</v>
      </c>
      <c r="B72" s="126">
        <v>1</v>
      </c>
    </row>
    <row r="73" spans="1:2" ht="15.75">
      <c r="A73" s="119" t="s">
        <v>6027</v>
      </c>
      <c r="B73" s="126">
        <v>1</v>
      </c>
    </row>
    <row r="74" spans="1:2" ht="15.75">
      <c r="A74" s="119" t="s">
        <v>6028</v>
      </c>
      <c r="B74" s="126">
        <v>1</v>
      </c>
    </row>
    <row r="75" spans="1:2" ht="15.75">
      <c r="A75" s="119" t="s">
        <v>6029</v>
      </c>
      <c r="B75" s="126">
        <v>1</v>
      </c>
    </row>
    <row r="76" ht="15.75">
      <c r="A76" s="119"/>
    </row>
    <row r="77" ht="15.75">
      <c r="A77" s="119" t="s">
        <v>6030</v>
      </c>
    </row>
    <row r="78" spans="1:2" ht="15.75">
      <c r="A78" s="119" t="s">
        <v>6031</v>
      </c>
      <c r="B78" s="126">
        <v>1</v>
      </c>
    </row>
    <row r="79" spans="1:2" ht="15.75">
      <c r="A79" s="119" t="s">
        <v>6032</v>
      </c>
      <c r="B79" s="126">
        <v>0</v>
      </c>
    </row>
    <row r="80" spans="1:2" ht="15.75">
      <c r="A80" s="119" t="s">
        <v>6033</v>
      </c>
      <c r="B80" s="126">
        <v>0.5</v>
      </c>
    </row>
    <row r="81" ht="15.75">
      <c r="A81" s="119"/>
    </row>
    <row r="82" ht="15.75">
      <c r="A82" s="119" t="s">
        <v>6034</v>
      </c>
    </row>
    <row r="83" spans="1:2" ht="15.75">
      <c r="A83" s="119" t="s">
        <v>6035</v>
      </c>
      <c r="B83" s="126">
        <v>1</v>
      </c>
    </row>
    <row r="84" ht="15.75">
      <c r="A84" s="119"/>
    </row>
    <row r="85" ht="15.75">
      <c r="A85" s="119" t="s">
        <v>6036</v>
      </c>
    </row>
    <row r="86" ht="15.75">
      <c r="A86" s="119" t="s">
        <v>6037</v>
      </c>
    </row>
    <row r="87" spans="1:2" ht="15.75">
      <c r="A87" s="119" t="s">
        <v>6038</v>
      </c>
      <c r="B87" s="126">
        <v>0</v>
      </c>
    </row>
    <row r="88" spans="1:2" ht="15.75">
      <c r="A88" s="119" t="s">
        <v>6039</v>
      </c>
      <c r="B88" s="126">
        <v>0.5</v>
      </c>
    </row>
    <row r="89" spans="1:2" ht="15.75">
      <c r="A89" s="119" t="s">
        <v>6040</v>
      </c>
      <c r="B89" s="126">
        <v>0</v>
      </c>
    </row>
    <row r="90" spans="1:2" ht="15.75">
      <c r="A90" s="119" t="s">
        <v>6041</v>
      </c>
      <c r="B90" s="126">
        <v>0.5</v>
      </c>
    </row>
    <row r="91" spans="1:2" ht="15.75">
      <c r="A91" s="119" t="s">
        <v>6042</v>
      </c>
      <c r="B91" s="126">
        <v>0</v>
      </c>
    </row>
    <row r="92" spans="1:2" ht="15.75">
      <c r="A92" s="119" t="s">
        <v>6043</v>
      </c>
      <c r="B92" s="126">
        <v>0.5</v>
      </c>
    </row>
    <row r="93" spans="1:2" ht="15.75">
      <c r="A93" s="119" t="s">
        <v>6044</v>
      </c>
      <c r="B93" s="126">
        <v>0</v>
      </c>
    </row>
    <row r="94" spans="1:2" ht="15.75">
      <c r="A94" s="119" t="s">
        <v>6045</v>
      </c>
      <c r="B94" s="126">
        <v>0.5</v>
      </c>
    </row>
    <row r="95" spans="1:2" ht="15.75">
      <c r="A95" s="119" t="s">
        <v>4151</v>
      </c>
      <c r="B95" s="126">
        <v>0</v>
      </c>
    </row>
    <row r="96" spans="1:2" ht="15.75">
      <c r="A96" s="119" t="s">
        <v>4152</v>
      </c>
      <c r="B96" s="126">
        <v>0.5</v>
      </c>
    </row>
    <row r="97" spans="1:2" ht="15.75">
      <c r="A97" s="119" t="s">
        <v>4153</v>
      </c>
      <c r="B97" s="126">
        <v>0</v>
      </c>
    </row>
    <row r="98" spans="1:2" ht="15.75">
      <c r="A98" s="119" t="s">
        <v>4154</v>
      </c>
      <c r="B98" s="126">
        <v>0.5</v>
      </c>
    </row>
    <row r="99" spans="1:2" ht="15.75">
      <c r="A99" s="119" t="s">
        <v>4155</v>
      </c>
      <c r="B99" s="126">
        <v>0</v>
      </c>
    </row>
    <row r="100" spans="1:2" ht="15.75">
      <c r="A100" s="119" t="s">
        <v>4156</v>
      </c>
      <c r="B100" s="126">
        <v>0.5</v>
      </c>
    </row>
    <row r="101" spans="1:2" ht="15.75">
      <c r="A101" s="119" t="s">
        <v>4157</v>
      </c>
      <c r="B101" s="126">
        <v>0</v>
      </c>
    </row>
    <row r="102" spans="1:2" ht="15.75">
      <c r="A102" s="119" t="s">
        <v>4158</v>
      </c>
      <c r="B102" s="126">
        <v>0.5</v>
      </c>
    </row>
    <row r="103" ht="15.75">
      <c r="A103" s="119"/>
    </row>
    <row r="104" ht="15.75">
      <c r="A104" s="119" t="s">
        <v>4159</v>
      </c>
    </row>
    <row r="105" spans="1:2" ht="15.75">
      <c r="A105" s="119" t="s">
        <v>4160</v>
      </c>
      <c r="B105" s="126">
        <v>0</v>
      </c>
    </row>
    <row r="106" spans="1:2" ht="15.75">
      <c r="A106" s="119" t="s">
        <v>4161</v>
      </c>
      <c r="B106" s="126">
        <v>0.5</v>
      </c>
    </row>
    <row r="107" spans="1:2" ht="15.75">
      <c r="A107" s="119" t="s">
        <v>4162</v>
      </c>
      <c r="B107" s="126">
        <v>0</v>
      </c>
    </row>
    <row r="108" spans="1:2" ht="15.75">
      <c r="A108" s="119" t="s">
        <v>4163</v>
      </c>
      <c r="B108" s="126">
        <v>0.5</v>
      </c>
    </row>
    <row r="109" spans="1:2" ht="15.75">
      <c r="A109" s="119" t="s">
        <v>4164</v>
      </c>
      <c r="B109" s="126">
        <v>0</v>
      </c>
    </row>
    <row r="110" spans="1:2" ht="15.75">
      <c r="A110" s="119" t="s">
        <v>4165</v>
      </c>
      <c r="B110" s="126">
        <v>0.5</v>
      </c>
    </row>
    <row r="111" spans="1:2" ht="15.75">
      <c r="A111" s="119" t="s">
        <v>4166</v>
      </c>
      <c r="B111" s="126">
        <v>0</v>
      </c>
    </row>
    <row r="112" spans="1:2" ht="15.75">
      <c r="A112" s="119" t="s">
        <v>4167</v>
      </c>
      <c r="B112" s="126">
        <v>0.5</v>
      </c>
    </row>
    <row r="113" ht="15.75">
      <c r="A113" s="119"/>
    </row>
    <row r="114" ht="15.75">
      <c r="A114" s="119" t="s">
        <v>6014</v>
      </c>
    </row>
    <row r="115" spans="1:2" ht="15.75">
      <c r="A115" s="119" t="s">
        <v>4168</v>
      </c>
      <c r="B115" s="126">
        <v>0</v>
      </c>
    </row>
    <row r="116" spans="1:2" ht="15.75">
      <c r="A116" s="119" t="s">
        <v>4169</v>
      </c>
      <c r="B116" s="126">
        <v>0</v>
      </c>
    </row>
    <row r="117" spans="1:2" ht="15.75">
      <c r="A117" s="119"/>
      <c r="B117" s="126"/>
    </row>
    <row r="118" ht="15.75">
      <c r="A118" s="119" t="s">
        <v>4170</v>
      </c>
    </row>
    <row r="119" spans="1:2" ht="15.75">
      <c r="A119" s="119" t="s">
        <v>4171</v>
      </c>
      <c r="B119" s="126">
        <v>0</v>
      </c>
    </row>
    <row r="120" spans="1:2" ht="15.75">
      <c r="A120" s="119" t="s">
        <v>4172</v>
      </c>
      <c r="B120" s="126">
        <v>0.5</v>
      </c>
    </row>
    <row r="121" spans="1:2" ht="15.75">
      <c r="A121" s="119" t="s">
        <v>4173</v>
      </c>
      <c r="B121" s="126">
        <v>0</v>
      </c>
    </row>
    <row r="122" spans="1:2" ht="15.75">
      <c r="A122" s="119" t="s">
        <v>4174</v>
      </c>
      <c r="B122" s="126">
        <v>0.5</v>
      </c>
    </row>
    <row r="123" spans="1:2" ht="15.75">
      <c r="A123" s="119" t="s">
        <v>4175</v>
      </c>
      <c r="B123" s="126">
        <v>0</v>
      </c>
    </row>
    <row r="124" spans="1:2" ht="15.75">
      <c r="A124" s="119" t="s">
        <v>4176</v>
      </c>
      <c r="B124" s="126">
        <v>0.5</v>
      </c>
    </row>
    <row r="125" spans="1:2" ht="15.75">
      <c r="A125" s="119" t="s">
        <v>4177</v>
      </c>
      <c r="B125" s="126">
        <v>0</v>
      </c>
    </row>
    <row r="126" spans="1:2" ht="15.75">
      <c r="A126" s="119" t="s">
        <v>4178</v>
      </c>
      <c r="B126" s="126">
        <v>0.5</v>
      </c>
    </row>
    <row r="127" spans="1:2" ht="15.75">
      <c r="A127" s="119" t="s">
        <v>4179</v>
      </c>
      <c r="B127" s="126">
        <v>0</v>
      </c>
    </row>
    <row r="128" spans="1:2" ht="15.75">
      <c r="A128" s="119" t="s">
        <v>4180</v>
      </c>
      <c r="B128" s="126">
        <v>0.5</v>
      </c>
    </row>
    <row r="129" spans="1:2" ht="15.75">
      <c r="A129" s="119" t="s">
        <v>4181</v>
      </c>
      <c r="B129" s="126">
        <v>0</v>
      </c>
    </row>
    <row r="130" spans="1:2" ht="15.75">
      <c r="A130" s="119" t="s">
        <v>4182</v>
      </c>
      <c r="B130" s="126">
        <v>0.5</v>
      </c>
    </row>
    <row r="131" spans="1:2" ht="15.75">
      <c r="A131" s="119" t="s">
        <v>4183</v>
      </c>
      <c r="B131" s="126">
        <v>0</v>
      </c>
    </row>
    <row r="132" spans="1:2" ht="15.75">
      <c r="A132" s="119" t="s">
        <v>4184</v>
      </c>
      <c r="B132" s="126">
        <v>0.5</v>
      </c>
    </row>
    <row r="133" ht="15.75">
      <c r="A133" s="119"/>
    </row>
    <row r="134" ht="15.75">
      <c r="A134" s="119" t="s">
        <v>4185</v>
      </c>
    </row>
    <row r="135" spans="1:2" ht="15.75">
      <c r="A135" s="119" t="s">
        <v>4186</v>
      </c>
      <c r="B135" s="126">
        <v>0</v>
      </c>
    </row>
    <row r="136" spans="1:2" ht="15.75">
      <c r="A136" s="119" t="s">
        <v>4187</v>
      </c>
      <c r="B136" s="126">
        <v>0.5</v>
      </c>
    </row>
    <row r="137" spans="1:2" ht="15.75">
      <c r="A137" s="119" t="s">
        <v>4188</v>
      </c>
      <c r="B137" s="126">
        <v>0</v>
      </c>
    </row>
    <row r="138" spans="1:2" ht="15.75">
      <c r="A138" s="119" t="s">
        <v>4189</v>
      </c>
      <c r="B138" s="126">
        <v>0.5</v>
      </c>
    </row>
    <row r="139" ht="15.75">
      <c r="A139" s="119"/>
    </row>
    <row r="140" ht="15.75">
      <c r="A140" s="119" t="s">
        <v>4190</v>
      </c>
    </row>
    <row r="141" spans="1:2" ht="15.75">
      <c r="A141" s="119" t="s">
        <v>4191</v>
      </c>
      <c r="B141" s="126">
        <v>0</v>
      </c>
    </row>
    <row r="142" spans="1:2" ht="15.75">
      <c r="A142" s="119" t="s">
        <v>4192</v>
      </c>
      <c r="B142" s="126">
        <v>0.5</v>
      </c>
    </row>
    <row r="143" spans="1:2" ht="15.75">
      <c r="A143" s="119" t="s">
        <v>4193</v>
      </c>
      <c r="B143" s="126">
        <v>0</v>
      </c>
    </row>
    <row r="144" spans="1:2" ht="15.75">
      <c r="A144" s="119" t="s">
        <v>4194</v>
      </c>
      <c r="B144" s="126">
        <v>0.5</v>
      </c>
    </row>
    <row r="145" spans="1:2" ht="15.75">
      <c r="A145" s="119" t="s">
        <v>4195</v>
      </c>
      <c r="B145" s="126">
        <v>0</v>
      </c>
    </row>
    <row r="146" spans="1:2" ht="15.75">
      <c r="A146" s="119" t="s">
        <v>4196</v>
      </c>
      <c r="B146" s="126">
        <v>0.5</v>
      </c>
    </row>
    <row r="147" spans="1:2" ht="15.75">
      <c r="A147" s="119" t="s">
        <v>4197</v>
      </c>
      <c r="B147" s="126">
        <v>0</v>
      </c>
    </row>
    <row r="148" spans="1:2" ht="15.75">
      <c r="A148" s="119" t="s">
        <v>4198</v>
      </c>
      <c r="B148" s="126">
        <v>0.5</v>
      </c>
    </row>
    <row r="149" spans="1:2" ht="15.75">
      <c r="A149" s="119" t="s">
        <v>4199</v>
      </c>
      <c r="B149" s="126">
        <v>0</v>
      </c>
    </row>
    <row r="150" spans="1:2" ht="15.75">
      <c r="A150" s="119" t="s">
        <v>4200</v>
      </c>
      <c r="B150" s="126">
        <v>0.5</v>
      </c>
    </row>
    <row r="151" ht="15.75">
      <c r="A151" s="119"/>
    </row>
    <row r="152" ht="15.75">
      <c r="A152" s="119" t="s">
        <v>4201</v>
      </c>
    </row>
    <row r="153" spans="1:2" ht="15.75">
      <c r="A153" s="119" t="s">
        <v>4202</v>
      </c>
      <c r="B153" s="126">
        <v>0</v>
      </c>
    </row>
    <row r="154" spans="1:2" ht="15.75">
      <c r="A154" s="119" t="s">
        <v>4203</v>
      </c>
      <c r="B154" s="126">
        <v>0.5</v>
      </c>
    </row>
    <row r="155" spans="1:2" ht="15.75">
      <c r="A155" s="119" t="s">
        <v>4204</v>
      </c>
      <c r="B155" s="126">
        <v>0</v>
      </c>
    </row>
    <row r="156" spans="1:2" ht="15.75">
      <c r="A156" s="119" t="s">
        <v>4205</v>
      </c>
      <c r="B156" s="126">
        <v>0.5</v>
      </c>
    </row>
    <row r="157" spans="1:2" ht="15.75">
      <c r="A157" s="119" t="s">
        <v>4206</v>
      </c>
      <c r="B157" s="126">
        <v>0</v>
      </c>
    </row>
    <row r="158" spans="1:2" ht="15.75">
      <c r="A158" s="119" t="s">
        <v>4207</v>
      </c>
      <c r="B158" s="126">
        <v>0.5</v>
      </c>
    </row>
    <row r="159" spans="1:2" ht="15.75">
      <c r="A159" s="119" t="s">
        <v>4208</v>
      </c>
      <c r="B159" s="126">
        <v>0</v>
      </c>
    </row>
    <row r="160" spans="1:2" ht="15.75">
      <c r="A160" s="119" t="s">
        <v>4209</v>
      </c>
      <c r="B160" s="126">
        <v>0.5</v>
      </c>
    </row>
    <row r="161" spans="1:2" ht="15.75">
      <c r="A161" s="119" t="s">
        <v>4210</v>
      </c>
      <c r="B161" s="126">
        <v>0</v>
      </c>
    </row>
    <row r="162" spans="1:2" ht="15.75">
      <c r="A162" s="119" t="s">
        <v>4211</v>
      </c>
      <c r="B162" s="126">
        <v>0.5</v>
      </c>
    </row>
    <row r="163" ht="15.75">
      <c r="A163" s="119"/>
    </row>
    <row r="164" ht="15.75">
      <c r="A164" s="119" t="s">
        <v>4212</v>
      </c>
    </row>
    <row r="165" ht="15.75">
      <c r="A165" s="119" t="s">
        <v>4213</v>
      </c>
    </row>
    <row r="166" spans="1:2" ht="15.75">
      <c r="A166" s="119" t="s">
        <v>4214</v>
      </c>
      <c r="B166" s="126">
        <v>1</v>
      </c>
    </row>
    <row r="167" spans="1:2" ht="15.75">
      <c r="A167" s="119" t="s">
        <v>4215</v>
      </c>
      <c r="B167" s="126">
        <v>0.5</v>
      </c>
    </row>
    <row r="168" ht="15.75">
      <c r="A168" s="119"/>
    </row>
    <row r="169" ht="15.75">
      <c r="A169" s="119" t="s">
        <v>3214</v>
      </c>
    </row>
    <row r="170" spans="1:2" ht="15.75">
      <c r="A170" s="119" t="s">
        <v>4216</v>
      </c>
      <c r="B170" s="126">
        <v>0.5</v>
      </c>
    </row>
    <row r="171" ht="15.75">
      <c r="A171" s="119"/>
    </row>
    <row r="172" ht="15.75">
      <c r="A172" s="119" t="s">
        <v>4217</v>
      </c>
    </row>
    <row r="173" ht="15.75">
      <c r="A173" s="119" t="s">
        <v>3007</v>
      </c>
    </row>
    <row r="174" spans="1:2" ht="15.75">
      <c r="A174" s="119" t="s">
        <v>4218</v>
      </c>
      <c r="B174" s="126">
        <v>1.5</v>
      </c>
    </row>
    <row r="175" spans="1:2" ht="15.75">
      <c r="A175" s="119" t="s">
        <v>4219</v>
      </c>
      <c r="B175" s="126">
        <v>1.5</v>
      </c>
    </row>
    <row r="176" ht="15.75">
      <c r="A176" s="119"/>
    </row>
    <row r="177" ht="15.75">
      <c r="A177" s="119" t="s">
        <v>4220</v>
      </c>
    </row>
    <row r="178" spans="1:2" ht="15.75">
      <c r="A178" s="119" t="s">
        <v>4221</v>
      </c>
      <c r="B178" s="126">
        <v>2</v>
      </c>
    </row>
    <row r="179" spans="1:2" ht="15.75">
      <c r="A179" s="119" t="s">
        <v>4219</v>
      </c>
      <c r="B179" s="126">
        <v>1.5</v>
      </c>
    </row>
    <row r="180" spans="1:2" ht="15.75">
      <c r="A180" s="119" t="s">
        <v>4222</v>
      </c>
      <c r="B180" s="126">
        <v>1.5</v>
      </c>
    </row>
    <row r="181" ht="15.75">
      <c r="A181" s="119"/>
    </row>
    <row r="182" ht="15.75">
      <c r="A182" s="119" t="s">
        <v>4223</v>
      </c>
    </row>
    <row r="183" ht="15.75">
      <c r="A183" s="119"/>
    </row>
    <row r="184" ht="15.75">
      <c r="A184" s="119" t="s">
        <v>4224</v>
      </c>
    </row>
    <row r="185" ht="15.75">
      <c r="A185" s="119" t="s">
        <v>4225</v>
      </c>
    </row>
    <row r="186" spans="1:2" ht="15.75">
      <c r="A186" s="119" t="s">
        <v>4226</v>
      </c>
      <c r="B186" s="126">
        <v>2</v>
      </c>
    </row>
    <row r="187" spans="1:2" ht="15.75">
      <c r="A187" s="119" t="s">
        <v>4227</v>
      </c>
      <c r="B187" s="126">
        <v>1</v>
      </c>
    </row>
    <row r="188" spans="1:2" ht="15.75">
      <c r="A188" s="119" t="s">
        <v>4228</v>
      </c>
      <c r="B188" s="126">
        <v>1</v>
      </c>
    </row>
    <row r="189" spans="1:2" ht="15.75">
      <c r="A189" s="119" t="s">
        <v>4229</v>
      </c>
      <c r="B189" s="126">
        <v>1</v>
      </c>
    </row>
    <row r="190" spans="1:2" ht="15.75">
      <c r="A190" s="119" t="s">
        <v>4230</v>
      </c>
      <c r="B190" s="126">
        <v>1</v>
      </c>
    </row>
    <row r="191" ht="15.75">
      <c r="A191" s="119"/>
    </row>
    <row r="192" ht="15.75">
      <c r="A192" s="119" t="s">
        <v>4231</v>
      </c>
    </row>
    <row r="193" spans="1:2" ht="15.75">
      <c r="A193" s="119" t="s">
        <v>4232</v>
      </c>
      <c r="B193" s="126">
        <v>1</v>
      </c>
    </row>
    <row r="194" spans="1:2" ht="15.75">
      <c r="A194" s="119" t="s">
        <v>4233</v>
      </c>
      <c r="B194" s="126">
        <v>1.5</v>
      </c>
    </row>
    <row r="195" ht="15.75">
      <c r="A195" s="119"/>
    </row>
    <row r="196" ht="15.75">
      <c r="A196" s="119" t="s">
        <v>4234</v>
      </c>
    </row>
    <row r="197" spans="1:2" ht="15.75">
      <c r="A197" s="119" t="s">
        <v>4235</v>
      </c>
      <c r="B197" s="126">
        <v>4</v>
      </c>
    </row>
    <row r="198" spans="1:2" ht="15.75">
      <c r="A198" s="119" t="s">
        <v>4236</v>
      </c>
      <c r="B198" s="126">
        <v>2.5</v>
      </c>
    </row>
    <row r="199" spans="1:2" ht="15.75">
      <c r="A199" s="119" t="s">
        <v>4237</v>
      </c>
      <c r="B199" s="126">
        <v>4.5</v>
      </c>
    </row>
    <row r="200" ht="15.75">
      <c r="A200" s="119"/>
    </row>
    <row r="201" ht="15.75">
      <c r="A201" s="119" t="s">
        <v>3214</v>
      </c>
    </row>
    <row r="202" spans="1:2" ht="15.75">
      <c r="A202" s="119" t="s">
        <v>4238</v>
      </c>
      <c r="B202" s="126">
        <v>1.5</v>
      </c>
    </row>
    <row r="203" spans="1:2" ht="15.75">
      <c r="A203" s="119" t="s">
        <v>4239</v>
      </c>
      <c r="B203" s="126">
        <v>1.5</v>
      </c>
    </row>
    <row r="204" spans="1:2" ht="15.75">
      <c r="A204" s="119" t="s">
        <v>4240</v>
      </c>
      <c r="B204" s="126">
        <v>3</v>
      </c>
    </row>
    <row r="205" spans="1:2" ht="15.75">
      <c r="A205" s="119" t="s">
        <v>4241</v>
      </c>
      <c r="B205" s="126">
        <v>3</v>
      </c>
    </row>
    <row r="206" spans="1:2" ht="15.75">
      <c r="A206" s="119" t="s">
        <v>4242</v>
      </c>
      <c r="B206" s="126">
        <v>3.5</v>
      </c>
    </row>
    <row r="207" spans="1:2" ht="15.75">
      <c r="A207" s="119" t="s">
        <v>4243</v>
      </c>
      <c r="B207" s="126">
        <v>3.5</v>
      </c>
    </row>
    <row r="208" spans="1:2" ht="15.75">
      <c r="A208" s="119" t="s">
        <v>4244</v>
      </c>
      <c r="B208" s="126">
        <v>1</v>
      </c>
    </row>
    <row r="209" spans="1:2" ht="15.75">
      <c r="A209" s="119" t="s">
        <v>4245</v>
      </c>
      <c r="B209" s="126">
        <v>1.5</v>
      </c>
    </row>
    <row r="210" spans="1:2" ht="15.75">
      <c r="A210" s="119" t="s">
        <v>4246</v>
      </c>
      <c r="B210" s="126">
        <v>1.5</v>
      </c>
    </row>
    <row r="211" spans="1:2" ht="15.75">
      <c r="A211" s="119" t="s">
        <v>4247</v>
      </c>
      <c r="B211" s="126">
        <v>1</v>
      </c>
    </row>
    <row r="212" spans="1:2" ht="15.75">
      <c r="A212" s="119" t="s">
        <v>4248</v>
      </c>
      <c r="B212" s="126">
        <v>1</v>
      </c>
    </row>
    <row r="213" spans="1:2" ht="15.75">
      <c r="A213" s="119" t="s">
        <v>4249</v>
      </c>
      <c r="B213" s="126">
        <v>1.5</v>
      </c>
    </row>
    <row r="214" spans="1:2" ht="15.75">
      <c r="A214" s="119" t="s">
        <v>4250</v>
      </c>
      <c r="B214" s="126">
        <v>1.5</v>
      </c>
    </row>
    <row r="215" spans="1:2" ht="15.75">
      <c r="A215" s="119" t="s">
        <v>4251</v>
      </c>
      <c r="B215" s="126">
        <v>1.5</v>
      </c>
    </row>
    <row r="216" spans="1:2" ht="15.75">
      <c r="A216" s="119" t="s">
        <v>4252</v>
      </c>
      <c r="B216" s="126">
        <v>1</v>
      </c>
    </row>
    <row r="217" spans="1:2" ht="15.75">
      <c r="A217" s="119" t="s">
        <v>4253</v>
      </c>
      <c r="B217" s="126">
        <v>1.5</v>
      </c>
    </row>
    <row r="218" spans="1:2" ht="15.75">
      <c r="A218" s="119" t="s">
        <v>4254</v>
      </c>
      <c r="B218" s="126">
        <v>1</v>
      </c>
    </row>
    <row r="219" spans="1:2" ht="15.75">
      <c r="A219" s="119" t="s">
        <v>4255</v>
      </c>
      <c r="B219" s="126">
        <v>1</v>
      </c>
    </row>
    <row r="220" spans="1:2" ht="15.75">
      <c r="A220" s="119" t="s">
        <v>4256</v>
      </c>
      <c r="B220" s="126">
        <v>1</v>
      </c>
    </row>
    <row r="221" spans="1:2" ht="15.75">
      <c r="A221" s="119" t="s">
        <v>4257</v>
      </c>
      <c r="B221" s="126">
        <v>5.5</v>
      </c>
    </row>
    <row r="222" spans="1:2" ht="15.75">
      <c r="A222" s="119" t="s">
        <v>4258</v>
      </c>
      <c r="B222" s="126">
        <v>2.5</v>
      </c>
    </row>
    <row r="223" spans="1:2" ht="15.75">
      <c r="A223" s="119" t="s">
        <v>4259</v>
      </c>
      <c r="B223" s="126">
        <v>1.5</v>
      </c>
    </row>
    <row r="224" spans="1:2" ht="15.75">
      <c r="A224" s="119" t="s">
        <v>4260</v>
      </c>
      <c r="B224" s="126">
        <v>1</v>
      </c>
    </row>
    <row r="225" spans="1:2" ht="15.75">
      <c r="A225" s="119" t="s">
        <v>4261</v>
      </c>
      <c r="B225" s="126">
        <v>1</v>
      </c>
    </row>
    <row r="226" spans="1:2" ht="15.75">
      <c r="A226" s="119" t="s">
        <v>4262</v>
      </c>
      <c r="B226" s="126">
        <v>5</v>
      </c>
    </row>
    <row r="227" spans="1:2" ht="15.75">
      <c r="A227" s="119" t="s">
        <v>4263</v>
      </c>
      <c r="B227" s="126">
        <v>5</v>
      </c>
    </row>
    <row r="228" spans="1:2" ht="15.75">
      <c r="A228" s="119" t="s">
        <v>4264</v>
      </c>
      <c r="B228" s="126">
        <v>2.5</v>
      </c>
    </row>
    <row r="229" spans="1:2" ht="15.75">
      <c r="A229" s="119" t="s">
        <v>4265</v>
      </c>
      <c r="B229" s="126">
        <v>2.5</v>
      </c>
    </row>
    <row r="230" spans="1:2" ht="15.75">
      <c r="A230" s="119" t="s">
        <v>4266</v>
      </c>
      <c r="B230" s="126">
        <v>5</v>
      </c>
    </row>
    <row r="231" spans="1:2" ht="15.75">
      <c r="A231" s="119" t="s">
        <v>4267</v>
      </c>
      <c r="B231" s="126">
        <v>1</v>
      </c>
    </row>
    <row r="232" spans="1:2" ht="15.75">
      <c r="A232" s="119" t="s">
        <v>4268</v>
      </c>
      <c r="B232" s="126">
        <v>1</v>
      </c>
    </row>
    <row r="233" spans="1:2" ht="15.75">
      <c r="A233" s="119" t="s">
        <v>4269</v>
      </c>
      <c r="B233" s="126">
        <v>1.5</v>
      </c>
    </row>
    <row r="234" spans="1:2" ht="15.75">
      <c r="A234" s="119" t="s">
        <v>4270</v>
      </c>
      <c r="B234" s="126">
        <v>1.5</v>
      </c>
    </row>
    <row r="235" spans="1:2" ht="15.75">
      <c r="A235" s="119" t="s">
        <v>4271</v>
      </c>
      <c r="B235" s="126">
        <v>1.5</v>
      </c>
    </row>
    <row r="236" spans="1:2" ht="15.75">
      <c r="A236" s="119" t="s">
        <v>4272</v>
      </c>
      <c r="B236" s="126">
        <v>1</v>
      </c>
    </row>
    <row r="237" spans="1:2" ht="15.75">
      <c r="A237" s="119" t="s">
        <v>4273</v>
      </c>
      <c r="B237" s="126">
        <v>5</v>
      </c>
    </row>
    <row r="238" spans="1:2" ht="15.75">
      <c r="A238" s="119" t="s">
        <v>4274</v>
      </c>
      <c r="B238" s="126">
        <v>3</v>
      </c>
    </row>
    <row r="239" spans="1:2" ht="15.75">
      <c r="A239" s="119" t="s">
        <v>4275</v>
      </c>
      <c r="B239" s="126">
        <v>2.5</v>
      </c>
    </row>
    <row r="240" spans="1:2" ht="15.75">
      <c r="A240" s="119" t="s">
        <v>4276</v>
      </c>
      <c r="B240" s="126">
        <v>2.5</v>
      </c>
    </row>
    <row r="241" spans="1:2" ht="15.75">
      <c r="A241" s="119" t="s">
        <v>4277</v>
      </c>
      <c r="B241" s="126">
        <v>2.5</v>
      </c>
    </row>
    <row r="242" spans="1:2" ht="15.75">
      <c r="A242" s="119" t="s">
        <v>4278</v>
      </c>
      <c r="B242" s="126">
        <v>2.5</v>
      </c>
    </row>
    <row r="243" spans="1:2" ht="15.75">
      <c r="A243" s="119" t="s">
        <v>4279</v>
      </c>
      <c r="B243" s="126">
        <v>3</v>
      </c>
    </row>
    <row r="244" spans="1:2" ht="15.75">
      <c r="A244" s="119" t="s">
        <v>4280</v>
      </c>
      <c r="B244" s="126">
        <v>3</v>
      </c>
    </row>
    <row r="245" ht="15.75">
      <c r="A245" s="119"/>
    </row>
    <row r="246" ht="15.75">
      <c r="A246" s="119" t="s">
        <v>2909</v>
      </c>
    </row>
    <row r="247" spans="1:2" ht="15.75">
      <c r="A247" s="119" t="s">
        <v>4281</v>
      </c>
      <c r="B247" s="126">
        <v>1</v>
      </c>
    </row>
    <row r="248" spans="1:2" ht="15.75">
      <c r="A248" s="119" t="s">
        <v>4282</v>
      </c>
      <c r="B248" s="126">
        <v>1.5</v>
      </c>
    </row>
    <row r="249" spans="1:2" ht="15.75">
      <c r="A249" s="119" t="s">
        <v>4283</v>
      </c>
      <c r="B249" s="126">
        <v>1.5</v>
      </c>
    </row>
    <row r="250" spans="1:2" ht="15.75">
      <c r="A250" s="119" t="s">
        <v>4233</v>
      </c>
      <c r="B250" s="126">
        <v>1.5</v>
      </c>
    </row>
    <row r="251" spans="1:2" ht="15.75">
      <c r="A251" s="119" t="s">
        <v>4284</v>
      </c>
      <c r="B251" s="126">
        <v>1.5</v>
      </c>
    </row>
    <row r="252" ht="15.75">
      <c r="A252" s="119"/>
    </row>
    <row r="253" ht="15.75">
      <c r="A253" s="119" t="s">
        <v>4285</v>
      </c>
    </row>
    <row r="254" spans="1:2" ht="15.75">
      <c r="A254" s="119" t="s">
        <v>4286</v>
      </c>
      <c r="B254" s="126">
        <v>3</v>
      </c>
    </row>
    <row r="255" spans="1:2" ht="15.75">
      <c r="A255" s="119" t="s">
        <v>4287</v>
      </c>
      <c r="B255" s="126">
        <v>2</v>
      </c>
    </row>
    <row r="256" ht="15.75">
      <c r="A256" s="119"/>
    </row>
    <row r="257" ht="15.75">
      <c r="A257" s="119" t="s">
        <v>4288</v>
      </c>
    </row>
    <row r="258" spans="1:2" ht="15.75">
      <c r="A258" s="119" t="s">
        <v>4289</v>
      </c>
      <c r="B258" s="126">
        <v>1.5</v>
      </c>
    </row>
    <row r="259" ht="15.75">
      <c r="A259" s="119"/>
    </row>
    <row r="260" ht="15.75">
      <c r="A260" s="119" t="s">
        <v>4290</v>
      </c>
    </row>
    <row r="261" ht="15.75">
      <c r="A261" s="119" t="s">
        <v>3216</v>
      </c>
    </row>
    <row r="262" spans="1:2" ht="15.75">
      <c r="A262" s="119" t="s">
        <v>4291</v>
      </c>
      <c r="B262" s="126">
        <v>2.5</v>
      </c>
    </row>
    <row r="263" spans="1:2" ht="15.75">
      <c r="A263" s="119" t="s">
        <v>4292</v>
      </c>
      <c r="B263" s="126" t="s">
        <v>4293</v>
      </c>
    </row>
    <row r="264" ht="15.75">
      <c r="A264" s="119"/>
    </row>
    <row r="265" ht="15.75">
      <c r="A265" s="119" t="s">
        <v>3222</v>
      </c>
    </row>
    <row r="266" spans="1:2" ht="15.75">
      <c r="A266" s="119" t="s">
        <v>4294</v>
      </c>
      <c r="B266" s="126">
        <v>2.5</v>
      </c>
    </row>
    <row r="267" spans="1:2" ht="15.75">
      <c r="A267" s="119" t="s">
        <v>4292</v>
      </c>
      <c r="B267" s="126" t="s">
        <v>4293</v>
      </c>
    </row>
    <row r="268" ht="15.75">
      <c r="A268" s="119"/>
    </row>
    <row r="269" ht="15.75">
      <c r="A269" s="119" t="s">
        <v>4295</v>
      </c>
    </row>
    <row r="270" ht="15.75">
      <c r="A270" s="119" t="s">
        <v>4296</v>
      </c>
    </row>
    <row r="271" spans="1:2" ht="15.75">
      <c r="A271" s="119" t="s">
        <v>2183</v>
      </c>
      <c r="B271" s="126" t="s">
        <v>4293</v>
      </c>
    </row>
    <row r="272" spans="1:2" ht="15.75">
      <c r="A272" s="119" t="s">
        <v>2184</v>
      </c>
      <c r="B272" s="126" t="s">
        <v>4293</v>
      </c>
    </row>
    <row r="273" ht="15.75">
      <c r="A273" s="119"/>
    </row>
    <row r="274" ht="15.75">
      <c r="A274" s="119" t="s">
        <v>3007</v>
      </c>
    </row>
    <row r="275" spans="1:2" ht="15.75">
      <c r="A275" s="119" t="s">
        <v>2185</v>
      </c>
      <c r="B275" s="126" t="s">
        <v>1153</v>
      </c>
    </row>
    <row r="276" ht="15.75">
      <c r="A276" s="119"/>
    </row>
    <row r="277" ht="15.75">
      <c r="A277" s="119" t="s">
        <v>2186</v>
      </c>
    </row>
    <row r="278" spans="1:2" ht="15.75">
      <c r="A278" s="119" t="s">
        <v>2187</v>
      </c>
      <c r="B278" s="126" t="s">
        <v>2188</v>
      </c>
    </row>
    <row r="279" spans="1:2" ht="15.75">
      <c r="A279" s="119" t="s">
        <v>2189</v>
      </c>
      <c r="B279" s="126" t="s">
        <v>2188</v>
      </c>
    </row>
    <row r="280" ht="15.75">
      <c r="A280" s="119"/>
    </row>
    <row r="281" ht="15.75">
      <c r="A281" s="119" t="s">
        <v>2190</v>
      </c>
    </row>
    <row r="282" ht="15.75">
      <c r="A282" s="119" t="s">
        <v>2191</v>
      </c>
    </row>
    <row r="283" spans="1:2" ht="15.75">
      <c r="A283" s="119" t="s">
        <v>2192</v>
      </c>
      <c r="B283" s="126" t="s">
        <v>4293</v>
      </c>
    </row>
    <row r="284" spans="1:2" ht="15.75">
      <c r="A284" s="119" t="s">
        <v>2193</v>
      </c>
      <c r="B284" s="126" t="s">
        <v>4293</v>
      </c>
    </row>
    <row r="285" spans="1:2" ht="15.75">
      <c r="A285" s="119" t="s">
        <v>2194</v>
      </c>
      <c r="B285" s="126" t="s">
        <v>4293</v>
      </c>
    </row>
    <row r="286" ht="15.75">
      <c r="A286" s="119"/>
    </row>
    <row r="287" ht="15.75">
      <c r="A287" s="119" t="s">
        <v>2195</v>
      </c>
    </row>
    <row r="288" ht="15.75">
      <c r="A288" s="119" t="s">
        <v>2196</v>
      </c>
    </row>
    <row r="289" ht="15.75">
      <c r="A289" s="119" t="s">
        <v>2197</v>
      </c>
    </row>
    <row r="290" spans="1:2" ht="15.75">
      <c r="A290" s="119" t="s">
        <v>2198</v>
      </c>
      <c r="B290" s="126" t="s">
        <v>2199</v>
      </c>
    </row>
    <row r="291" spans="1:2" ht="15.75">
      <c r="A291" s="119" t="s">
        <v>2200</v>
      </c>
      <c r="B291" s="126" t="s">
        <v>4293</v>
      </c>
    </row>
    <row r="292" spans="1:2" ht="15.75">
      <c r="A292" s="119" t="s">
        <v>2201</v>
      </c>
      <c r="B292" s="126" t="s">
        <v>4293</v>
      </c>
    </row>
    <row r="293" spans="1:2" ht="15.75">
      <c r="A293" s="119" t="s">
        <v>2202</v>
      </c>
      <c r="B293" s="126" t="s">
        <v>1153</v>
      </c>
    </row>
    <row r="294" ht="15.75">
      <c r="A294" s="119"/>
    </row>
    <row r="295" ht="15.75">
      <c r="A295" s="119" t="s">
        <v>2203</v>
      </c>
    </row>
    <row r="296" ht="15.75">
      <c r="A296" s="119"/>
    </row>
    <row r="297" ht="15.75">
      <c r="A297" s="119" t="s">
        <v>3311</v>
      </c>
    </row>
    <row r="298" spans="1:2" ht="15.75">
      <c r="A298" s="119" t="s">
        <v>2204</v>
      </c>
      <c r="B298" s="126" t="s">
        <v>2199</v>
      </c>
    </row>
    <row r="299" spans="1:2" ht="15.75">
      <c r="A299" s="119" t="s">
        <v>2205</v>
      </c>
      <c r="B299" s="126" t="s">
        <v>2199</v>
      </c>
    </row>
    <row r="300" spans="1:2" ht="15.75">
      <c r="A300" s="119" t="s">
        <v>2206</v>
      </c>
      <c r="B300" s="126" t="s">
        <v>2199</v>
      </c>
    </row>
    <row r="301" spans="1:2" ht="15.75">
      <c r="A301" s="119" t="s">
        <v>2207</v>
      </c>
      <c r="B301" s="126" t="s">
        <v>2199</v>
      </c>
    </row>
    <row r="302" spans="1:2" ht="15.75">
      <c r="A302" s="119" t="s">
        <v>2208</v>
      </c>
      <c r="B302" s="126" t="s">
        <v>2199</v>
      </c>
    </row>
    <row r="303" ht="15.75">
      <c r="A303" s="119"/>
    </row>
    <row r="304" ht="15.75">
      <c r="A304" s="119" t="s">
        <v>3007</v>
      </c>
    </row>
    <row r="305" spans="1:2" ht="15.75">
      <c r="A305" s="119" t="s">
        <v>2209</v>
      </c>
      <c r="B305" s="126" t="s">
        <v>2199</v>
      </c>
    </row>
    <row r="306" spans="1:2" ht="15.75">
      <c r="A306" s="119" t="s">
        <v>2210</v>
      </c>
      <c r="B306" s="126" t="s">
        <v>2199</v>
      </c>
    </row>
    <row r="307" spans="1:2" ht="15.75">
      <c r="A307" s="119" t="s">
        <v>2204</v>
      </c>
      <c r="B307" s="126" t="s">
        <v>2199</v>
      </c>
    </row>
    <row r="308" spans="1:2" ht="15.75">
      <c r="A308" s="119" t="s">
        <v>2211</v>
      </c>
      <c r="B308" s="126" t="s">
        <v>2199</v>
      </c>
    </row>
    <row r="309" spans="1:2" ht="15.75">
      <c r="A309" s="119" t="s">
        <v>2212</v>
      </c>
      <c r="B309" s="126" t="s">
        <v>2213</v>
      </c>
    </row>
    <row r="310" spans="1:2" ht="15.75">
      <c r="A310" s="119" t="s">
        <v>2214</v>
      </c>
      <c r="B310" s="126" t="s">
        <v>2199</v>
      </c>
    </row>
    <row r="311" ht="15.75">
      <c r="A311" s="119"/>
    </row>
    <row r="312" ht="15.75">
      <c r="A312" s="119"/>
    </row>
    <row r="314" ht="20.25">
      <c r="A314" s="120" t="s">
        <v>2215</v>
      </c>
    </row>
    <row r="315" ht="15.75">
      <c r="A315" s="119"/>
    </row>
    <row r="316" ht="15.75">
      <c r="A316" s="119" t="s">
        <v>2216</v>
      </c>
    </row>
    <row r="317" ht="15.75">
      <c r="A317" s="119"/>
    </row>
    <row r="318" ht="15.75">
      <c r="A318" s="119" t="s">
        <v>2217</v>
      </c>
    </row>
    <row r="319" spans="1:2" ht="15.75">
      <c r="A319" s="119" t="s">
        <v>2218</v>
      </c>
      <c r="B319" s="126" t="s">
        <v>1153</v>
      </c>
    </row>
    <row r="320" spans="1:2" ht="15.75">
      <c r="A320" s="119" t="s">
        <v>2219</v>
      </c>
      <c r="B320" s="126" t="s">
        <v>1153</v>
      </c>
    </row>
    <row r="321" spans="1:2" ht="15.75">
      <c r="A321" s="119" t="s">
        <v>2220</v>
      </c>
      <c r="B321" s="126" t="s">
        <v>1153</v>
      </c>
    </row>
    <row r="322" spans="1:2" ht="15.75">
      <c r="A322" s="119" t="s">
        <v>2221</v>
      </c>
      <c r="B322" s="126" t="s">
        <v>1153</v>
      </c>
    </row>
    <row r="323" spans="1:2" ht="15.75">
      <c r="A323" s="119" t="s">
        <v>2222</v>
      </c>
      <c r="B323" s="126" t="s">
        <v>1153</v>
      </c>
    </row>
    <row r="324" ht="15.75">
      <c r="A324" s="119"/>
    </row>
    <row r="325" ht="15.75">
      <c r="A325" s="119" t="s">
        <v>2223</v>
      </c>
    </row>
    <row r="326" spans="1:2" ht="15.75">
      <c r="A326" s="119" t="s">
        <v>2224</v>
      </c>
      <c r="B326" s="126" t="s">
        <v>2225</v>
      </c>
    </row>
    <row r="327" ht="15.75">
      <c r="A327" s="119"/>
    </row>
    <row r="328" ht="15.75">
      <c r="A328" s="119" t="s">
        <v>2226</v>
      </c>
    </row>
    <row r="329" spans="1:2" ht="15.75">
      <c r="A329" s="119" t="s">
        <v>2227</v>
      </c>
      <c r="B329" s="126" t="s">
        <v>1153</v>
      </c>
    </row>
    <row r="330" spans="1:2" ht="15.75">
      <c r="A330" s="119" t="s">
        <v>2228</v>
      </c>
      <c r="B330" s="126" t="s">
        <v>1153</v>
      </c>
    </row>
    <row r="331" ht="15.75">
      <c r="A331" s="119"/>
    </row>
    <row r="332" ht="15.75">
      <c r="A332" s="119" t="s">
        <v>6720</v>
      </c>
    </row>
    <row r="333" spans="1:2" ht="15.75">
      <c r="A333" s="119" t="s">
        <v>2229</v>
      </c>
      <c r="B333" s="126" t="s">
        <v>1153</v>
      </c>
    </row>
    <row r="334" spans="1:2" ht="15.75">
      <c r="A334" s="119" t="s">
        <v>2230</v>
      </c>
      <c r="B334" s="126" t="s">
        <v>1153</v>
      </c>
    </row>
    <row r="335" spans="1:2" ht="15.75">
      <c r="A335" s="119" t="s">
        <v>2231</v>
      </c>
      <c r="B335" s="126" t="s">
        <v>1153</v>
      </c>
    </row>
    <row r="336" spans="1:2" ht="15.75">
      <c r="A336" s="119" t="s">
        <v>2232</v>
      </c>
      <c r="B336" s="126" t="s">
        <v>1153</v>
      </c>
    </row>
    <row r="337" spans="1:2" ht="15.75">
      <c r="A337" s="119" t="s">
        <v>2233</v>
      </c>
      <c r="B337" s="126" t="s">
        <v>1153</v>
      </c>
    </row>
    <row r="338" spans="1:2" ht="15.75">
      <c r="A338" s="119" t="s">
        <v>2234</v>
      </c>
      <c r="B338" s="126" t="s">
        <v>1153</v>
      </c>
    </row>
    <row r="339" spans="1:2" ht="15.75">
      <c r="A339" s="119" t="s">
        <v>2235</v>
      </c>
      <c r="B339" s="126" t="s">
        <v>4293</v>
      </c>
    </row>
    <row r="340" ht="15.75">
      <c r="A340" s="119"/>
    </row>
    <row r="341" ht="15.75">
      <c r="A341" s="119" t="s">
        <v>6722</v>
      </c>
    </row>
    <row r="342" spans="1:2" ht="15.75">
      <c r="A342" s="119" t="s">
        <v>2235</v>
      </c>
      <c r="B342" s="126" t="s">
        <v>4293</v>
      </c>
    </row>
    <row r="343" ht="15.75">
      <c r="A343" s="119"/>
    </row>
    <row r="344" ht="15.75">
      <c r="A344" s="119" t="s">
        <v>2236</v>
      </c>
    </row>
    <row r="345" spans="1:2" ht="15.75">
      <c r="A345" s="119" t="s">
        <v>2237</v>
      </c>
      <c r="B345" s="126" t="s">
        <v>1153</v>
      </c>
    </row>
    <row r="346" spans="1:2" ht="15.75">
      <c r="A346" s="119" t="s">
        <v>2238</v>
      </c>
      <c r="B346" s="126" t="s">
        <v>1153</v>
      </c>
    </row>
    <row r="347" spans="1:2" ht="15.75">
      <c r="A347" s="119" t="s">
        <v>2239</v>
      </c>
      <c r="B347" s="126" t="s">
        <v>1153</v>
      </c>
    </row>
    <row r="348" spans="1:2" ht="15.75">
      <c r="A348" s="119" t="s">
        <v>431</v>
      </c>
      <c r="B348" s="126" t="s">
        <v>1153</v>
      </c>
    </row>
    <row r="349" ht="15.75">
      <c r="A349" s="119"/>
    </row>
    <row r="350" ht="15.75">
      <c r="A350" s="119" t="s">
        <v>432</v>
      </c>
    </row>
    <row r="351" ht="15.75">
      <c r="A351" s="119"/>
    </row>
    <row r="352" ht="15.75">
      <c r="A352" s="119" t="s">
        <v>2865</v>
      </c>
    </row>
    <row r="353" spans="1:2" ht="15.75">
      <c r="A353" s="119" t="s">
        <v>433</v>
      </c>
      <c r="B353" s="126" t="s">
        <v>434</v>
      </c>
    </row>
    <row r="354" spans="1:2" ht="15.75">
      <c r="A354" s="119" t="s">
        <v>435</v>
      </c>
      <c r="B354" s="126" t="s">
        <v>434</v>
      </c>
    </row>
    <row r="355" spans="1:2" ht="15.75">
      <c r="A355" s="119" t="s">
        <v>436</v>
      </c>
      <c r="B355" s="126" t="s">
        <v>434</v>
      </c>
    </row>
    <row r="356" spans="1:2" ht="15.75">
      <c r="A356" s="119" t="s">
        <v>437</v>
      </c>
      <c r="B356" s="126" t="s">
        <v>434</v>
      </c>
    </row>
    <row r="357" ht="15.75">
      <c r="A357" s="119"/>
    </row>
    <row r="358" ht="15.75">
      <c r="A358" s="119" t="s">
        <v>438</v>
      </c>
    </row>
    <row r="359" spans="1:2" ht="15.75">
      <c r="A359" s="119" t="s">
        <v>439</v>
      </c>
      <c r="B359" s="126" t="s">
        <v>440</v>
      </c>
    </row>
    <row r="360" spans="1:2" ht="15.75">
      <c r="A360" s="119" t="s">
        <v>441</v>
      </c>
      <c r="B360" s="126" t="s">
        <v>3888</v>
      </c>
    </row>
    <row r="361" spans="1:2" ht="15.75">
      <c r="A361" s="119" t="s">
        <v>442</v>
      </c>
      <c r="B361" s="126" t="s">
        <v>440</v>
      </c>
    </row>
    <row r="362" spans="1:2" ht="15.75">
      <c r="A362" s="119" t="s">
        <v>443</v>
      </c>
      <c r="B362" s="126" t="s">
        <v>3890</v>
      </c>
    </row>
    <row r="363" spans="1:2" ht="15.75">
      <c r="A363" s="119" t="s">
        <v>444</v>
      </c>
      <c r="B363" s="126" t="s">
        <v>3890</v>
      </c>
    </row>
    <row r="364" spans="1:2" ht="15.75">
      <c r="A364" s="119" t="s">
        <v>445</v>
      </c>
      <c r="B364" s="126" t="s">
        <v>3890</v>
      </c>
    </row>
    <row r="365" spans="1:2" ht="15.75">
      <c r="A365" s="119" t="s">
        <v>446</v>
      </c>
      <c r="B365" s="126" t="s">
        <v>3890</v>
      </c>
    </row>
    <row r="366" ht="15.75">
      <c r="A366" s="119"/>
    </row>
    <row r="367" ht="15.75">
      <c r="A367" s="119" t="s">
        <v>6401</v>
      </c>
    </row>
    <row r="368" ht="15.75">
      <c r="A368" s="119"/>
    </row>
    <row r="369" ht="15.75">
      <c r="A369" s="119" t="s">
        <v>447</v>
      </c>
    </row>
    <row r="370" spans="1:2" ht="15.75">
      <c r="A370" s="119" t="s">
        <v>448</v>
      </c>
      <c r="B370" s="126" t="s">
        <v>2225</v>
      </c>
    </row>
    <row r="371" ht="15.75">
      <c r="A371" s="119"/>
    </row>
    <row r="372" ht="15.75">
      <c r="A372" s="119" t="s">
        <v>438</v>
      </c>
    </row>
    <row r="373" spans="1:2" ht="15.75">
      <c r="A373" s="119" t="s">
        <v>449</v>
      </c>
      <c r="B373" s="126" t="s">
        <v>440</v>
      </c>
    </row>
    <row r="374" spans="1:2" ht="15.75">
      <c r="A374" s="119" t="s">
        <v>6402</v>
      </c>
      <c r="B374" s="105">
        <v>7</v>
      </c>
    </row>
    <row r="375" ht="15.75">
      <c r="A375" s="119"/>
    </row>
    <row r="376" ht="15.75">
      <c r="A376" s="119" t="s">
        <v>451</v>
      </c>
    </row>
    <row r="377" ht="15.75">
      <c r="A377" s="119"/>
    </row>
    <row r="378" ht="15.75">
      <c r="A378" s="119" t="s">
        <v>1359</v>
      </c>
    </row>
    <row r="379" spans="1:2" ht="15.75">
      <c r="A379" s="119" t="s">
        <v>452</v>
      </c>
      <c r="B379" s="126" t="s">
        <v>3890</v>
      </c>
    </row>
    <row r="380" spans="1:2" ht="15.75">
      <c r="A380" s="119" t="s">
        <v>453</v>
      </c>
      <c r="B380" s="126" t="s">
        <v>434</v>
      </c>
    </row>
    <row r="381" spans="1:2" ht="15.75">
      <c r="A381" s="119" t="s">
        <v>454</v>
      </c>
      <c r="B381" s="126" t="s">
        <v>434</v>
      </c>
    </row>
    <row r="382" spans="1:2" ht="15.75">
      <c r="A382" s="119" t="s">
        <v>455</v>
      </c>
      <c r="B382" s="126" t="s">
        <v>434</v>
      </c>
    </row>
    <row r="383" spans="1:3" ht="15.75">
      <c r="A383" s="119" t="s">
        <v>2262</v>
      </c>
      <c r="B383" s="126" t="s">
        <v>3888</v>
      </c>
      <c r="C383" s="106"/>
    </row>
    <row r="384" spans="1:3" ht="15.75">
      <c r="A384" s="119" t="s">
        <v>2263</v>
      </c>
      <c r="B384" s="126" t="s">
        <v>3888</v>
      </c>
      <c r="C384" s="106"/>
    </row>
    <row r="385" spans="1:3" ht="15.75">
      <c r="A385" s="119" t="s">
        <v>2264</v>
      </c>
      <c r="B385" s="126" t="s">
        <v>3890</v>
      </c>
      <c r="C385" s="106"/>
    </row>
    <row r="386" spans="1:3" ht="15.75">
      <c r="A386" s="119" t="s">
        <v>2265</v>
      </c>
      <c r="B386" s="126" t="s">
        <v>3898</v>
      </c>
      <c r="C386" s="106"/>
    </row>
    <row r="387" spans="1:3" ht="15.75">
      <c r="A387" s="119" t="s">
        <v>2266</v>
      </c>
      <c r="B387" s="126" t="s">
        <v>440</v>
      </c>
      <c r="C387" s="106"/>
    </row>
    <row r="388" spans="1:3" ht="15.75">
      <c r="A388" s="119" t="s">
        <v>2267</v>
      </c>
      <c r="B388" s="126" t="s">
        <v>4293</v>
      </c>
      <c r="C388" s="106"/>
    </row>
    <row r="389" spans="1:3" ht="15.75">
      <c r="A389" s="119"/>
      <c r="C389" s="106"/>
    </row>
    <row r="390" spans="1:3" ht="15.75">
      <c r="A390" s="119" t="s">
        <v>1360</v>
      </c>
      <c r="C390" s="106"/>
    </row>
    <row r="391" spans="1:3" ht="15.75">
      <c r="A391" s="119" t="s">
        <v>2268</v>
      </c>
      <c r="B391" s="126" t="s">
        <v>3888</v>
      </c>
      <c r="C391" s="106"/>
    </row>
    <row r="392" spans="1:3" ht="15.75">
      <c r="A392" s="119"/>
      <c r="C392" s="106"/>
    </row>
    <row r="393" spans="1:3" ht="15.75">
      <c r="A393" s="119" t="s">
        <v>438</v>
      </c>
      <c r="C393" s="106"/>
    </row>
    <row r="394" spans="1:3" ht="15.75">
      <c r="A394" s="119" t="s">
        <v>2269</v>
      </c>
      <c r="B394" s="126" t="s">
        <v>3298</v>
      </c>
      <c r="C394" s="106"/>
    </row>
    <row r="395" spans="1:3" ht="15.75">
      <c r="A395" s="119" t="s">
        <v>2270</v>
      </c>
      <c r="B395" s="126" t="s">
        <v>3298</v>
      </c>
      <c r="C395" s="106"/>
    </row>
    <row r="396" spans="1:3" ht="15.75">
      <c r="A396" s="119" t="s">
        <v>2271</v>
      </c>
      <c r="B396" s="126" t="s">
        <v>3890</v>
      </c>
      <c r="C396" s="106"/>
    </row>
    <row r="397" spans="1:3" ht="15.75">
      <c r="A397" s="119"/>
      <c r="C397" s="106"/>
    </row>
    <row r="398" spans="1:3" ht="15.75">
      <c r="A398" s="119" t="s">
        <v>1366</v>
      </c>
      <c r="C398" s="106"/>
    </row>
    <row r="399" spans="1:2" ht="15.75">
      <c r="A399" s="119" t="s">
        <v>2272</v>
      </c>
      <c r="B399" s="126" t="s">
        <v>450</v>
      </c>
    </row>
    <row r="400" spans="1:3" ht="15.75">
      <c r="A400" s="119"/>
      <c r="C400" s="106"/>
    </row>
    <row r="401" spans="1:3" ht="15.75">
      <c r="A401" s="119" t="s">
        <v>2273</v>
      </c>
      <c r="C401" s="106"/>
    </row>
    <row r="402" spans="1:3" ht="15.75">
      <c r="A402" s="119"/>
      <c r="C402" s="106"/>
    </row>
    <row r="403" spans="1:3" ht="15.75">
      <c r="A403" s="119" t="s">
        <v>2274</v>
      </c>
      <c r="C403" s="106"/>
    </row>
    <row r="404" spans="1:2" ht="15.75">
      <c r="A404" s="119" t="s">
        <v>2275</v>
      </c>
      <c r="B404" s="126" t="s">
        <v>2225</v>
      </c>
    </row>
    <row r="405" spans="1:2" ht="15.75">
      <c r="A405" s="119" t="s">
        <v>2276</v>
      </c>
      <c r="B405" s="126" t="s">
        <v>2225</v>
      </c>
    </row>
    <row r="406" spans="1:2" ht="15.75">
      <c r="A406" s="119" t="s">
        <v>2277</v>
      </c>
      <c r="B406" s="126" t="s">
        <v>2225</v>
      </c>
    </row>
    <row r="407" spans="1:2" ht="15.75">
      <c r="A407" s="119" t="s">
        <v>2278</v>
      </c>
      <c r="B407" s="126" t="s">
        <v>5098</v>
      </c>
    </row>
    <row r="408" spans="1:2" ht="15.75">
      <c r="A408" s="119" t="s">
        <v>2279</v>
      </c>
      <c r="B408" s="126" t="s">
        <v>5098</v>
      </c>
    </row>
    <row r="409" ht="15.75">
      <c r="A409" s="119"/>
    </row>
    <row r="410" ht="15.75">
      <c r="A410" s="119" t="s">
        <v>3007</v>
      </c>
    </row>
    <row r="411" spans="1:2" ht="15.75">
      <c r="A411" s="119" t="s">
        <v>2280</v>
      </c>
      <c r="B411" s="126" t="s">
        <v>5098</v>
      </c>
    </row>
    <row r="412" spans="1:2" ht="15.75">
      <c r="A412" s="119" t="s">
        <v>2276</v>
      </c>
      <c r="B412" s="126" t="s">
        <v>5098</v>
      </c>
    </row>
    <row r="413" spans="1:2" ht="15.75">
      <c r="A413" s="119" t="s">
        <v>2281</v>
      </c>
      <c r="B413" s="126" t="s">
        <v>2225</v>
      </c>
    </row>
    <row r="414" spans="1:2" ht="15.75">
      <c r="A414" s="119" t="s">
        <v>2282</v>
      </c>
      <c r="B414" s="126" t="s">
        <v>2225</v>
      </c>
    </row>
    <row r="415" spans="1:2" ht="15.75">
      <c r="A415" s="119" t="s">
        <v>2283</v>
      </c>
      <c r="B415" s="126" t="s">
        <v>5098</v>
      </c>
    </row>
    <row r="416" spans="1:2" ht="15.75">
      <c r="A416" s="119" t="s">
        <v>2284</v>
      </c>
      <c r="B416" s="126" t="s">
        <v>5098</v>
      </c>
    </row>
    <row r="417" ht="15.75">
      <c r="A417" s="119"/>
    </row>
    <row r="418" ht="15.75">
      <c r="A418" s="119" t="s">
        <v>2285</v>
      </c>
    </row>
    <row r="419" spans="1:2" ht="15.75">
      <c r="A419" s="119" t="s">
        <v>2280</v>
      </c>
      <c r="B419" s="126" t="s">
        <v>5098</v>
      </c>
    </row>
    <row r="420" spans="1:2" ht="15.75">
      <c r="A420" s="119" t="s">
        <v>2286</v>
      </c>
      <c r="B420" s="126" t="s">
        <v>5098</v>
      </c>
    </row>
    <row r="421" spans="1:2" ht="15.75">
      <c r="A421" s="119" t="s">
        <v>2276</v>
      </c>
      <c r="B421" s="126" t="s">
        <v>5098</v>
      </c>
    </row>
    <row r="422" spans="1:2" ht="15.75">
      <c r="A422" s="119" t="s">
        <v>2287</v>
      </c>
      <c r="B422" s="126" t="s">
        <v>5098</v>
      </c>
    </row>
    <row r="423" spans="1:2" ht="15.75">
      <c r="A423" s="119" t="s">
        <v>2288</v>
      </c>
      <c r="B423" s="126" t="s">
        <v>2225</v>
      </c>
    </row>
    <row r="424" spans="1:2" ht="15.75">
      <c r="A424" s="119" t="s">
        <v>2289</v>
      </c>
      <c r="B424" s="126" t="s">
        <v>5098</v>
      </c>
    </row>
    <row r="425" spans="1:2" ht="15.75">
      <c r="A425" s="119" t="s">
        <v>2290</v>
      </c>
      <c r="B425" s="126" t="s">
        <v>5098</v>
      </c>
    </row>
    <row r="426" ht="15.75">
      <c r="A426" s="119"/>
    </row>
    <row r="427" ht="15.75">
      <c r="A427" s="119" t="s">
        <v>2291</v>
      </c>
    </row>
    <row r="428" ht="15.75">
      <c r="A428" s="119"/>
    </row>
    <row r="429" ht="15.75">
      <c r="A429" s="119" t="s">
        <v>5946</v>
      </c>
    </row>
    <row r="430" spans="1:2" ht="15.75">
      <c r="A430" s="119" t="s">
        <v>2292</v>
      </c>
      <c r="B430" s="126" t="s">
        <v>772</v>
      </c>
    </row>
    <row r="431" spans="1:2" ht="15.75">
      <c r="A431" s="119" t="s">
        <v>2293</v>
      </c>
      <c r="B431" s="126" t="s">
        <v>772</v>
      </c>
    </row>
    <row r="432" ht="15.75">
      <c r="A432" s="119"/>
    </row>
    <row r="433" ht="15.75">
      <c r="A433" s="119" t="s">
        <v>2294</v>
      </c>
    </row>
    <row r="434" spans="1:2" ht="15.75">
      <c r="A434" s="119" t="s">
        <v>2295</v>
      </c>
      <c r="B434" s="126" t="s">
        <v>1153</v>
      </c>
    </row>
    <row r="435" spans="1:2" ht="15.75">
      <c r="A435" s="119" t="s">
        <v>2296</v>
      </c>
      <c r="B435" s="126" t="s">
        <v>1153</v>
      </c>
    </row>
    <row r="436" spans="1:2" ht="15.75">
      <c r="A436" s="119" t="s">
        <v>2297</v>
      </c>
      <c r="B436" s="126" t="s">
        <v>6716</v>
      </c>
    </row>
    <row r="437" spans="1:2" ht="15.75">
      <c r="A437" s="119" t="s">
        <v>2298</v>
      </c>
      <c r="B437" s="126" t="s">
        <v>2225</v>
      </c>
    </row>
    <row r="438" spans="1:2" ht="15.75">
      <c r="A438" s="119" t="s">
        <v>2299</v>
      </c>
      <c r="B438" s="126" t="s">
        <v>1153</v>
      </c>
    </row>
    <row r="439" ht="15.75">
      <c r="A439" s="119"/>
    </row>
    <row r="440" ht="15.75">
      <c r="A440" s="119" t="s">
        <v>2300</v>
      </c>
    </row>
    <row r="441" spans="1:2" ht="15.75">
      <c r="A441" s="119" t="s">
        <v>2301</v>
      </c>
      <c r="B441" s="126" t="s">
        <v>1153</v>
      </c>
    </row>
    <row r="442" spans="1:2" ht="15.75">
      <c r="A442" s="119" t="s">
        <v>2302</v>
      </c>
      <c r="B442" s="126" t="s">
        <v>6716</v>
      </c>
    </row>
    <row r="443" spans="1:2" ht="15.75">
      <c r="A443" s="119" t="s">
        <v>2303</v>
      </c>
      <c r="B443" s="126" t="s">
        <v>6716</v>
      </c>
    </row>
    <row r="444" ht="15.75">
      <c r="A444" s="119"/>
    </row>
    <row r="445" ht="15.75">
      <c r="A445" s="119" t="s">
        <v>3007</v>
      </c>
    </row>
    <row r="446" spans="1:2" ht="15.75">
      <c r="A446" s="119" t="s">
        <v>2304</v>
      </c>
      <c r="B446" s="126" t="s">
        <v>5098</v>
      </c>
    </row>
    <row r="447" spans="1:2" ht="15.75">
      <c r="A447" s="119" t="s">
        <v>2305</v>
      </c>
      <c r="B447" s="126" t="s">
        <v>5098</v>
      </c>
    </row>
    <row r="448" spans="1:2" ht="15.75">
      <c r="A448" s="119" t="s">
        <v>2306</v>
      </c>
      <c r="B448" s="126" t="s">
        <v>5098</v>
      </c>
    </row>
    <row r="449" ht="15.75">
      <c r="A449" s="119"/>
    </row>
    <row r="450" ht="15.75">
      <c r="A450" s="119" t="s">
        <v>2285</v>
      </c>
    </row>
    <row r="451" spans="1:2" ht="15.75">
      <c r="A451" s="119" t="s">
        <v>2304</v>
      </c>
      <c r="B451" s="126" t="s">
        <v>1153</v>
      </c>
    </row>
    <row r="452" spans="1:2" ht="15.75">
      <c r="A452" s="119" t="s">
        <v>2305</v>
      </c>
      <c r="B452" s="126" t="s">
        <v>5098</v>
      </c>
    </row>
    <row r="453" spans="1:2" ht="15.75">
      <c r="A453" s="119" t="s">
        <v>2306</v>
      </c>
      <c r="B453" s="126" t="s">
        <v>1153</v>
      </c>
    </row>
    <row r="454" ht="15.75">
      <c r="A454" s="119"/>
    </row>
    <row r="455" ht="15.75">
      <c r="A455" s="119" t="s">
        <v>6403</v>
      </c>
    </row>
    <row r="456" ht="15.75">
      <c r="A456" s="119"/>
    </row>
    <row r="457" ht="15.75">
      <c r="A457" s="119" t="s">
        <v>2307</v>
      </c>
    </row>
    <row r="458" spans="1:2" ht="15.75">
      <c r="A458" s="119" t="s">
        <v>2308</v>
      </c>
      <c r="B458" s="126" t="s">
        <v>440</v>
      </c>
    </row>
    <row r="459" spans="1:2" ht="15.75">
      <c r="A459" s="119" t="s">
        <v>2309</v>
      </c>
      <c r="B459" s="126" t="s">
        <v>434</v>
      </c>
    </row>
    <row r="460" spans="1:2" ht="15.75">
      <c r="A460" s="119" t="s">
        <v>2310</v>
      </c>
      <c r="B460" s="126" t="s">
        <v>2225</v>
      </c>
    </row>
    <row r="461" spans="1:2" ht="15.75">
      <c r="A461" s="119" t="s">
        <v>2311</v>
      </c>
      <c r="B461" s="126" t="s">
        <v>440</v>
      </c>
    </row>
    <row r="462" spans="1:2" ht="15.75">
      <c r="A462" s="119" t="s">
        <v>2312</v>
      </c>
      <c r="B462" s="126" t="s">
        <v>2313</v>
      </c>
    </row>
    <row r="463" spans="1:2" ht="15.75">
      <c r="A463" s="119" t="s">
        <v>2314</v>
      </c>
      <c r="B463" s="126" t="s">
        <v>440</v>
      </c>
    </row>
    <row r="464" ht="15.75">
      <c r="A464" s="119"/>
    </row>
    <row r="465" ht="15.75">
      <c r="A465" s="119" t="s">
        <v>2865</v>
      </c>
    </row>
    <row r="466" spans="1:2" ht="15.75">
      <c r="A466" s="119" t="s">
        <v>2315</v>
      </c>
      <c r="B466" s="126" t="s">
        <v>2316</v>
      </c>
    </row>
    <row r="467" spans="1:2" ht="15.75">
      <c r="A467" s="119" t="s">
        <v>2317</v>
      </c>
      <c r="B467" s="126" t="s">
        <v>2316</v>
      </c>
    </row>
    <row r="468" spans="1:2" ht="15.75">
      <c r="A468" s="119" t="s">
        <v>2318</v>
      </c>
      <c r="B468" s="126" t="s">
        <v>440</v>
      </c>
    </row>
    <row r="469" spans="1:2" ht="15.75">
      <c r="A469" s="119" t="s">
        <v>2319</v>
      </c>
      <c r="B469" s="126" t="s">
        <v>2320</v>
      </c>
    </row>
    <row r="470" ht="15.75">
      <c r="A470" s="119"/>
    </row>
    <row r="471" ht="15.75">
      <c r="A471" s="119" t="s">
        <v>2822</v>
      </c>
    </row>
    <row r="472" spans="1:2" ht="15.75">
      <c r="A472" s="119" t="s">
        <v>2321</v>
      </c>
      <c r="B472" s="126" t="s">
        <v>440</v>
      </c>
    </row>
    <row r="473" ht="15.75">
      <c r="A473" s="119"/>
    </row>
    <row r="474" ht="15.75">
      <c r="A474" s="119" t="s">
        <v>3007</v>
      </c>
    </row>
    <row r="475" spans="1:2" ht="15.75">
      <c r="A475" s="119" t="s">
        <v>2322</v>
      </c>
      <c r="B475" s="126" t="s">
        <v>2313</v>
      </c>
    </row>
    <row r="476" spans="1:2" ht="15.75">
      <c r="A476" s="119" t="s">
        <v>2323</v>
      </c>
      <c r="B476" s="126" t="s">
        <v>2324</v>
      </c>
    </row>
    <row r="477" spans="1:2" ht="15.75">
      <c r="A477" s="119" t="s">
        <v>2325</v>
      </c>
      <c r="B477" s="126" t="s">
        <v>450</v>
      </c>
    </row>
    <row r="478" ht="15.75">
      <c r="A478" s="119"/>
    </row>
    <row r="479" ht="15.75">
      <c r="A479" s="119" t="s">
        <v>2326</v>
      </c>
    </row>
    <row r="480" spans="1:2" ht="15.75">
      <c r="A480" s="119" t="s">
        <v>2327</v>
      </c>
      <c r="B480" s="126" t="s">
        <v>434</v>
      </c>
    </row>
    <row r="481" spans="1:2" ht="15.75">
      <c r="A481" s="119" t="s">
        <v>2328</v>
      </c>
      <c r="B481" s="126" t="s">
        <v>2316</v>
      </c>
    </row>
    <row r="482" spans="1:2" ht="15.75">
      <c r="A482" s="119" t="s">
        <v>2329</v>
      </c>
      <c r="B482" s="126" t="s">
        <v>2316</v>
      </c>
    </row>
    <row r="483" spans="1:2" ht="15.75">
      <c r="A483" s="119" t="s">
        <v>2325</v>
      </c>
      <c r="B483" s="126" t="s">
        <v>450</v>
      </c>
    </row>
    <row r="484" ht="15.75">
      <c r="A484" s="119"/>
    </row>
    <row r="485" ht="15.75">
      <c r="A485" s="119" t="s">
        <v>447</v>
      </c>
    </row>
    <row r="486" spans="1:2" ht="15.75">
      <c r="A486" s="119" t="s">
        <v>2330</v>
      </c>
      <c r="B486" s="126" t="s">
        <v>440</v>
      </c>
    </row>
    <row r="487" spans="1:2" ht="15.75">
      <c r="A487" s="119" t="s">
        <v>2331</v>
      </c>
      <c r="B487" s="126" t="s">
        <v>440</v>
      </c>
    </row>
    <row r="488" spans="1:2" ht="15.75">
      <c r="A488" s="119" t="s">
        <v>2328</v>
      </c>
      <c r="B488" s="126" t="s">
        <v>450</v>
      </c>
    </row>
    <row r="489" spans="1:2" ht="15.75">
      <c r="A489" s="119" t="s">
        <v>448</v>
      </c>
      <c r="B489" s="126" t="s">
        <v>2225</v>
      </c>
    </row>
    <row r="490" spans="1:2" ht="15.75">
      <c r="A490" s="119" t="s">
        <v>2332</v>
      </c>
      <c r="B490" s="126" t="s">
        <v>2313</v>
      </c>
    </row>
    <row r="491" ht="15.75">
      <c r="A491" s="119"/>
    </row>
    <row r="492" ht="15.75">
      <c r="A492" s="119" t="s">
        <v>438</v>
      </c>
    </row>
    <row r="493" spans="1:2" ht="15.75">
      <c r="A493" s="119" t="s">
        <v>2333</v>
      </c>
      <c r="B493" s="126" t="s">
        <v>434</v>
      </c>
    </row>
    <row r="494" spans="1:2" ht="15.75">
      <c r="A494" s="119" t="s">
        <v>2334</v>
      </c>
      <c r="B494" s="126" t="s">
        <v>440</v>
      </c>
    </row>
    <row r="495" spans="1:2" ht="15.75">
      <c r="A495" s="119" t="s">
        <v>2335</v>
      </c>
      <c r="B495" s="126" t="s">
        <v>2225</v>
      </c>
    </row>
    <row r="496" ht="15.75">
      <c r="A496" s="119"/>
    </row>
    <row r="497" ht="15.75">
      <c r="A497" s="119"/>
    </row>
    <row r="498" ht="15.75">
      <c r="A498" s="119" t="s">
        <v>2336</v>
      </c>
    </row>
    <row r="499" spans="1:2" ht="15.75">
      <c r="A499" s="119" t="s">
        <v>2337</v>
      </c>
      <c r="B499" s="126" t="s">
        <v>2338</v>
      </c>
    </row>
    <row r="500" spans="1:2" ht="15.75">
      <c r="A500" s="119" t="s">
        <v>2339</v>
      </c>
      <c r="B500" s="126" t="s">
        <v>2324</v>
      </c>
    </row>
    <row r="501" spans="1:2" ht="15.75">
      <c r="A501" s="119" t="s">
        <v>2340</v>
      </c>
      <c r="B501" s="126" t="s">
        <v>2324</v>
      </c>
    </row>
    <row r="502" ht="15.75">
      <c r="A502" s="119"/>
    </row>
    <row r="503" ht="15.75">
      <c r="A503" s="119" t="s">
        <v>2341</v>
      </c>
    </row>
    <row r="504" ht="15.75">
      <c r="A504" s="119"/>
    </row>
    <row r="505" ht="15.75">
      <c r="A505" s="119" t="s">
        <v>5946</v>
      </c>
    </row>
    <row r="506" spans="1:2" ht="15.75">
      <c r="A506" s="119" t="s">
        <v>2342</v>
      </c>
      <c r="B506" s="126" t="s">
        <v>4293</v>
      </c>
    </row>
    <row r="507" spans="1:2" ht="15.75">
      <c r="A507" s="119" t="s">
        <v>2343</v>
      </c>
      <c r="B507" s="126" t="s">
        <v>6716</v>
      </c>
    </row>
    <row r="508" ht="15.75">
      <c r="A508" s="119"/>
    </row>
    <row r="509" ht="15.75">
      <c r="A509" s="119" t="s">
        <v>2294</v>
      </c>
    </row>
    <row r="510" spans="1:2" ht="15.75">
      <c r="A510" s="119" t="s">
        <v>2344</v>
      </c>
      <c r="B510" s="126" t="s">
        <v>6716</v>
      </c>
    </row>
    <row r="511" ht="15.75">
      <c r="A511" s="119"/>
    </row>
    <row r="512" ht="15.75">
      <c r="A512" s="119" t="s">
        <v>2822</v>
      </c>
    </row>
    <row r="513" spans="1:2" ht="15.75">
      <c r="A513" s="119" t="s">
        <v>2345</v>
      </c>
      <c r="B513" s="130">
        <v>1</v>
      </c>
    </row>
    <row r="514" spans="1:2" ht="15.75">
      <c r="A514" s="119"/>
      <c r="B514" s="129"/>
    </row>
    <row r="515" spans="1:2" ht="15.75">
      <c r="A515" s="119" t="s">
        <v>3296</v>
      </c>
      <c r="B515" s="129"/>
    </row>
    <row r="516" spans="1:2" ht="15.75">
      <c r="A516" s="119" t="s">
        <v>2346</v>
      </c>
      <c r="B516" s="130">
        <v>1</v>
      </c>
    </row>
    <row r="517" spans="1:2" ht="15.75">
      <c r="A517" s="119"/>
      <c r="B517" s="129"/>
    </row>
    <row r="518" spans="1:2" ht="15.75">
      <c r="A518" s="119" t="s">
        <v>2347</v>
      </c>
      <c r="B518" s="129"/>
    </row>
    <row r="519" spans="1:2" ht="15.75">
      <c r="A519" s="119"/>
      <c r="B519" s="129"/>
    </row>
    <row r="520" spans="1:2" ht="15.75">
      <c r="A520" s="119" t="s">
        <v>1359</v>
      </c>
      <c r="B520" s="129"/>
    </row>
    <row r="521" spans="1:2" ht="15.75">
      <c r="A521" s="119" t="s">
        <v>2348</v>
      </c>
      <c r="B521" s="130">
        <v>1</v>
      </c>
    </row>
    <row r="522" spans="1:2" ht="15.75">
      <c r="A522" s="119" t="s">
        <v>2349</v>
      </c>
      <c r="B522" s="130">
        <v>1</v>
      </c>
    </row>
    <row r="523" spans="1:2" ht="15.75">
      <c r="A523" s="119" t="s">
        <v>2350</v>
      </c>
      <c r="B523" s="130">
        <v>1</v>
      </c>
    </row>
    <row r="524" spans="1:2" ht="15.75">
      <c r="A524" s="119" t="s">
        <v>2351</v>
      </c>
      <c r="B524" s="130">
        <v>4</v>
      </c>
    </row>
    <row r="525" spans="1:2" ht="15.75">
      <c r="A525" s="119"/>
      <c r="B525" s="129"/>
    </row>
    <row r="526" spans="1:2" ht="15.75">
      <c r="A526" s="119" t="s">
        <v>1366</v>
      </c>
      <c r="B526" s="129"/>
    </row>
    <row r="527" spans="1:2" ht="15.75">
      <c r="A527" s="119" t="s">
        <v>2352</v>
      </c>
      <c r="B527" s="128" t="s">
        <v>4293</v>
      </c>
    </row>
    <row r="528" spans="1:2" ht="15.75">
      <c r="A528" s="119"/>
      <c r="B528" s="129"/>
    </row>
    <row r="529" spans="1:2" ht="15.75">
      <c r="A529" s="119" t="s">
        <v>6404</v>
      </c>
      <c r="B529" s="129"/>
    </row>
    <row r="530" spans="1:2" ht="15.75">
      <c r="A530" s="119"/>
      <c r="B530" s="129"/>
    </row>
    <row r="531" spans="1:2" ht="15.75">
      <c r="A531" s="119" t="s">
        <v>447</v>
      </c>
      <c r="B531" s="129"/>
    </row>
    <row r="532" spans="1:2" ht="15.75">
      <c r="A532" s="119" t="s">
        <v>2353</v>
      </c>
      <c r="B532" s="128" t="s">
        <v>434</v>
      </c>
    </row>
    <row r="533" spans="1:2" ht="15.75">
      <c r="A533" s="119"/>
      <c r="B533" s="129"/>
    </row>
    <row r="534" spans="1:2" ht="15.75">
      <c r="A534" s="119" t="s">
        <v>3946</v>
      </c>
      <c r="B534" s="129"/>
    </row>
    <row r="535" spans="1:2" ht="15.75">
      <c r="A535" s="119" t="s">
        <v>2354</v>
      </c>
      <c r="B535" s="128" t="s">
        <v>4293</v>
      </c>
    </row>
    <row r="536" spans="1:2" ht="15.75">
      <c r="A536" s="119" t="s">
        <v>2355</v>
      </c>
      <c r="B536" s="128" t="s">
        <v>1153</v>
      </c>
    </row>
    <row r="537" spans="1:2" ht="15.75">
      <c r="A537" s="119" t="s">
        <v>2356</v>
      </c>
      <c r="B537" s="128" t="s">
        <v>4293</v>
      </c>
    </row>
    <row r="538" spans="1:2" ht="15.75">
      <c r="A538" s="119" t="s">
        <v>2355</v>
      </c>
      <c r="B538" s="126" t="s">
        <v>1153</v>
      </c>
    </row>
    <row r="539" spans="1:2" ht="15.75">
      <c r="A539" s="119" t="s">
        <v>2357</v>
      </c>
      <c r="B539" s="126" t="s">
        <v>4293</v>
      </c>
    </row>
    <row r="540" spans="1:2" ht="15.75">
      <c r="A540" s="119" t="s">
        <v>2355</v>
      </c>
      <c r="B540" s="126" t="s">
        <v>1153</v>
      </c>
    </row>
    <row r="541" spans="1:2" ht="15.75">
      <c r="A541" s="119" t="s">
        <v>2358</v>
      </c>
      <c r="B541" s="126" t="s">
        <v>4293</v>
      </c>
    </row>
    <row r="542" spans="1:2" ht="15.75">
      <c r="A542" s="119" t="s">
        <v>2359</v>
      </c>
      <c r="B542" s="126" t="s">
        <v>1153</v>
      </c>
    </row>
    <row r="543" spans="1:2" ht="15.75">
      <c r="A543" s="119" t="s">
        <v>2360</v>
      </c>
      <c r="B543" s="126" t="s">
        <v>4293</v>
      </c>
    </row>
    <row r="544" spans="1:2" ht="15.75">
      <c r="A544" s="119" t="s">
        <v>2355</v>
      </c>
      <c r="B544" s="126">
        <v>2</v>
      </c>
    </row>
    <row r="545" spans="1:2" ht="15.75">
      <c r="A545" s="119" t="s">
        <v>2361</v>
      </c>
      <c r="B545" s="126">
        <v>1</v>
      </c>
    </row>
    <row r="546" spans="1:2" ht="15.75">
      <c r="A546" s="119" t="s">
        <v>2355</v>
      </c>
      <c r="B546" s="126">
        <v>2</v>
      </c>
    </row>
    <row r="547" spans="1:2" ht="15.75">
      <c r="A547" s="119" t="s">
        <v>2362</v>
      </c>
      <c r="B547" s="126">
        <v>1</v>
      </c>
    </row>
    <row r="548" spans="1:2" ht="15.75">
      <c r="A548" s="119" t="s">
        <v>2355</v>
      </c>
      <c r="B548" s="126">
        <v>2</v>
      </c>
    </row>
    <row r="549" spans="1:2" ht="15.75">
      <c r="A549" s="119" t="s">
        <v>2363</v>
      </c>
      <c r="B549" s="126">
        <v>1</v>
      </c>
    </row>
    <row r="550" spans="1:2" ht="15.75">
      <c r="A550" s="119" t="s">
        <v>2355</v>
      </c>
      <c r="B550" s="126">
        <v>2</v>
      </c>
    </row>
    <row r="551" spans="1:2" ht="15.75">
      <c r="A551" s="119" t="s">
        <v>2364</v>
      </c>
      <c r="B551" s="126">
        <v>1</v>
      </c>
    </row>
    <row r="552" spans="1:2" ht="15.75">
      <c r="A552" s="119" t="s">
        <v>2355</v>
      </c>
      <c r="B552" s="126">
        <v>2</v>
      </c>
    </row>
    <row r="553" ht="15.75">
      <c r="A553" s="119"/>
    </row>
    <row r="554" ht="15.75">
      <c r="A554" s="119" t="s">
        <v>2365</v>
      </c>
    </row>
    <row r="555" ht="15.75">
      <c r="A555" s="119"/>
    </row>
    <row r="556" ht="15.75">
      <c r="A556" s="119" t="s">
        <v>6720</v>
      </c>
    </row>
    <row r="557" spans="1:2" ht="15.75">
      <c r="A557" s="119" t="s">
        <v>2366</v>
      </c>
      <c r="B557" s="126" t="s">
        <v>6716</v>
      </c>
    </row>
    <row r="558" ht="15.75">
      <c r="A558" s="119"/>
    </row>
    <row r="559" ht="15.75">
      <c r="A559" s="119" t="s">
        <v>3007</v>
      </c>
    </row>
    <row r="560" spans="1:2" ht="15.75">
      <c r="A560" s="119" t="s">
        <v>2367</v>
      </c>
      <c r="B560" s="126" t="s">
        <v>6716</v>
      </c>
    </row>
    <row r="561" ht="15.75">
      <c r="A561" s="119"/>
    </row>
    <row r="562" ht="15.75">
      <c r="A562" s="119" t="s">
        <v>438</v>
      </c>
    </row>
    <row r="563" spans="1:2" ht="15.75">
      <c r="A563" s="119" t="s">
        <v>2368</v>
      </c>
      <c r="B563" s="126" t="s">
        <v>6716</v>
      </c>
    </row>
    <row r="564" spans="1:2" ht="15.75">
      <c r="A564" s="119" t="s">
        <v>2369</v>
      </c>
      <c r="B564" s="126">
        <v>2</v>
      </c>
    </row>
    <row r="565" spans="1:2" ht="15.75">
      <c r="A565" s="119" t="s">
        <v>2370</v>
      </c>
      <c r="B565" s="126">
        <v>2</v>
      </c>
    </row>
    <row r="566" spans="1:2" ht="15.75">
      <c r="A566" s="119" t="s">
        <v>2371</v>
      </c>
      <c r="B566" s="126">
        <v>2</v>
      </c>
    </row>
    <row r="567" spans="1:2" ht="15.75">
      <c r="A567" s="119" t="s">
        <v>2372</v>
      </c>
      <c r="B567" s="126">
        <v>2</v>
      </c>
    </row>
    <row r="568" ht="15.75">
      <c r="A568" s="119"/>
    </row>
    <row r="569" ht="15.75">
      <c r="A569" s="119" t="s">
        <v>2373</v>
      </c>
    </row>
    <row r="570" ht="15.75">
      <c r="A570" s="119"/>
    </row>
    <row r="571" ht="15.75">
      <c r="A571" s="119" t="s">
        <v>2374</v>
      </c>
    </row>
    <row r="572" spans="1:2" ht="15.75">
      <c r="A572" s="119" t="s">
        <v>2375</v>
      </c>
      <c r="B572" s="126">
        <v>5</v>
      </c>
    </row>
    <row r="573" spans="1:2" ht="15.75">
      <c r="A573" s="119" t="s">
        <v>2376</v>
      </c>
      <c r="B573" s="126">
        <v>7</v>
      </c>
    </row>
    <row r="574" ht="15.75">
      <c r="A574" s="119"/>
    </row>
    <row r="575" ht="15.75">
      <c r="A575" s="119" t="s">
        <v>2377</v>
      </c>
    </row>
    <row r="576" spans="1:2" ht="15.75">
      <c r="A576" s="119" t="s">
        <v>2378</v>
      </c>
      <c r="B576" s="126" t="s">
        <v>3888</v>
      </c>
    </row>
    <row r="577" spans="1:2" ht="15.75">
      <c r="A577" s="119" t="s">
        <v>2379</v>
      </c>
      <c r="B577" s="126" t="s">
        <v>3888</v>
      </c>
    </row>
    <row r="578" ht="15.75">
      <c r="A578" s="119"/>
    </row>
    <row r="579" ht="15.75">
      <c r="A579" s="119" t="s">
        <v>438</v>
      </c>
    </row>
    <row r="580" spans="1:2" ht="15.75">
      <c r="A580" s="119" t="s">
        <v>2380</v>
      </c>
      <c r="B580" s="126" t="s">
        <v>3898</v>
      </c>
    </row>
    <row r="581" spans="1:2" ht="15.75">
      <c r="A581" s="119" t="s">
        <v>2381</v>
      </c>
      <c r="B581" s="126">
        <v>6</v>
      </c>
    </row>
    <row r="582" spans="1:2" ht="15.75">
      <c r="A582" s="119" t="s">
        <v>2382</v>
      </c>
      <c r="B582" s="126" t="s">
        <v>3939</v>
      </c>
    </row>
    <row r="583" ht="15.75">
      <c r="A583" s="119"/>
    </row>
    <row r="584" ht="15.75">
      <c r="A584" s="119" t="s">
        <v>2383</v>
      </c>
    </row>
    <row r="585" ht="15.75">
      <c r="A585" s="119"/>
    </row>
    <row r="586" ht="15.75">
      <c r="A586" s="119" t="s">
        <v>3296</v>
      </c>
    </row>
    <row r="587" spans="1:2" ht="15.75">
      <c r="A587" s="119" t="s">
        <v>2384</v>
      </c>
      <c r="B587" s="126" t="s">
        <v>6716</v>
      </c>
    </row>
    <row r="588" ht="15.75">
      <c r="A588" s="119"/>
    </row>
    <row r="589" ht="15.75">
      <c r="A589" s="119"/>
    </row>
    <row r="590" ht="15.75">
      <c r="A590" s="119"/>
    </row>
    <row r="591" ht="15.75">
      <c r="A591" s="119" t="s">
        <v>2385</v>
      </c>
    </row>
    <row r="592" ht="15.75">
      <c r="A592" s="119"/>
    </row>
    <row r="593" ht="15.75">
      <c r="A593" s="119" t="s">
        <v>5946</v>
      </c>
    </row>
    <row r="594" spans="1:2" ht="15.75">
      <c r="A594" s="119" t="s">
        <v>3948</v>
      </c>
      <c r="B594" s="126" t="s">
        <v>6716</v>
      </c>
    </row>
    <row r="595" ht="15.75">
      <c r="A595" s="119"/>
    </row>
    <row r="596" ht="15.75">
      <c r="A596" s="119" t="s">
        <v>3949</v>
      </c>
    </row>
    <row r="597" spans="1:2" ht="15.75">
      <c r="A597" s="119" t="s">
        <v>3950</v>
      </c>
      <c r="B597" s="126" t="s">
        <v>3890</v>
      </c>
    </row>
    <row r="598" ht="15.75">
      <c r="A598" s="119"/>
    </row>
    <row r="599" ht="15.75">
      <c r="A599" s="119" t="s">
        <v>1359</v>
      </c>
    </row>
    <row r="600" spans="1:2" ht="15.75">
      <c r="A600" s="119" t="s">
        <v>5977</v>
      </c>
      <c r="B600" s="126">
        <v>1</v>
      </c>
    </row>
    <row r="601" ht="15.75">
      <c r="A601" s="119" t="s">
        <v>3007</v>
      </c>
    </row>
    <row r="602" spans="1:2" ht="15.75">
      <c r="A602" s="119" t="s">
        <v>2386</v>
      </c>
      <c r="B602" s="126">
        <v>3</v>
      </c>
    </row>
    <row r="603" spans="1:2" ht="15.75">
      <c r="A603" s="119" t="s">
        <v>2387</v>
      </c>
      <c r="B603" s="126">
        <v>2</v>
      </c>
    </row>
    <row r="604" ht="15.75">
      <c r="A604" s="119"/>
    </row>
    <row r="605" ht="15.75">
      <c r="A605" s="119" t="s">
        <v>1366</v>
      </c>
    </row>
    <row r="606" spans="1:2" ht="15.75">
      <c r="A606" s="119" t="s">
        <v>5977</v>
      </c>
      <c r="B606" s="105">
        <v>1</v>
      </c>
    </row>
  </sheetData>
  <sheetProtection/>
  <printOptions/>
  <pageMargins left="0.75" right="0.75" top="1" bottom="1" header="0.5" footer="0.5"/>
  <pageSetup orientation="portrait" paperSize="9"/>
  <ignoredErrors>
    <ignoredError sqref="B368:B373 B285:C311 B267:B284 B263:B265 B319:C367 B375:C454 C368:C374 B458:B529 B530:B605 B607:B688" numberStoredAsText="1"/>
  </ignoredErrors>
</worksheet>
</file>

<file path=xl/worksheets/sheet21.xml><?xml version="1.0" encoding="utf-8"?>
<worksheet xmlns="http://schemas.openxmlformats.org/spreadsheetml/2006/main" xmlns:r="http://schemas.openxmlformats.org/officeDocument/2006/relationships">
  <sheetPr codeName="Hoja20"/>
  <dimension ref="A1:B366"/>
  <sheetViews>
    <sheetView zoomScalePageLayoutView="0" workbookViewId="0" topLeftCell="A1">
      <selection activeCell="A1" sqref="A1"/>
    </sheetView>
  </sheetViews>
  <sheetFormatPr defaultColWidth="9.140625" defaultRowHeight="12.75"/>
  <cols>
    <col min="1" max="1" width="70.7109375" style="0" customWidth="1"/>
    <col min="2" max="2" width="9.140625" style="105" customWidth="1"/>
  </cols>
  <sheetData>
    <row r="1" ht="20.25">
      <c r="A1" s="120" t="s">
        <v>2388</v>
      </c>
    </row>
    <row r="2" spans="1:2" ht="15.75">
      <c r="A2" s="119" t="s">
        <v>2389</v>
      </c>
      <c r="B2" s="126" t="s">
        <v>2390</v>
      </c>
    </row>
    <row r="3" spans="1:2" ht="15.75">
      <c r="A3" s="119" t="s">
        <v>2391</v>
      </c>
      <c r="B3" s="126" t="s">
        <v>2213</v>
      </c>
    </row>
    <row r="4" spans="1:2" ht="15.75">
      <c r="A4" s="119" t="s">
        <v>2392</v>
      </c>
      <c r="B4" s="126" t="s">
        <v>2213</v>
      </c>
    </row>
    <row r="5" spans="1:2" ht="15.75">
      <c r="A5" s="119" t="s">
        <v>2393</v>
      </c>
      <c r="B5" s="126" t="s">
        <v>4293</v>
      </c>
    </row>
    <row r="6" spans="1:2" ht="15.75">
      <c r="A6" s="119" t="s">
        <v>2394</v>
      </c>
      <c r="B6" s="126" t="s">
        <v>4293</v>
      </c>
    </row>
    <row r="7" spans="1:2" ht="15.75">
      <c r="A7" s="119" t="s">
        <v>2395</v>
      </c>
      <c r="B7" s="126" t="s">
        <v>4293</v>
      </c>
    </row>
    <row r="8" spans="1:2" ht="15.75">
      <c r="A8" s="119" t="s">
        <v>2396</v>
      </c>
      <c r="B8" s="126" t="s">
        <v>4293</v>
      </c>
    </row>
    <row r="9" spans="1:2" ht="15.75">
      <c r="A9" s="119" t="s">
        <v>2397</v>
      </c>
      <c r="B9" s="126" t="s">
        <v>4293</v>
      </c>
    </row>
    <row r="10" spans="1:2" ht="15.75">
      <c r="A10" s="119" t="s">
        <v>2398</v>
      </c>
      <c r="B10" s="126" t="s">
        <v>4293</v>
      </c>
    </row>
    <row r="11" spans="1:2" ht="15.75">
      <c r="A11" s="119" t="s">
        <v>2399</v>
      </c>
      <c r="B11" s="126" t="s">
        <v>2213</v>
      </c>
    </row>
    <row r="12" spans="1:2" ht="15.75">
      <c r="A12" s="119" t="s">
        <v>2400</v>
      </c>
      <c r="B12" s="126" t="s">
        <v>2390</v>
      </c>
    </row>
    <row r="13" spans="1:2" ht="15.75">
      <c r="A13" s="119" t="s">
        <v>2401</v>
      </c>
      <c r="B13" s="126" t="s">
        <v>2213</v>
      </c>
    </row>
    <row r="14" spans="1:2" ht="15.75">
      <c r="A14" s="119" t="s">
        <v>2402</v>
      </c>
      <c r="B14" s="126" t="s">
        <v>2213</v>
      </c>
    </row>
    <row r="15" spans="1:2" ht="15.75">
      <c r="A15" s="119" t="s">
        <v>2403</v>
      </c>
      <c r="B15" s="126" t="s">
        <v>2213</v>
      </c>
    </row>
    <row r="16" spans="1:2" ht="15.75">
      <c r="A16" s="119" t="s">
        <v>2404</v>
      </c>
      <c r="B16" s="126" t="s">
        <v>4293</v>
      </c>
    </row>
    <row r="17" spans="1:2" ht="15.75">
      <c r="A17" s="119" t="s">
        <v>2405</v>
      </c>
      <c r="B17" s="126" t="s">
        <v>2213</v>
      </c>
    </row>
    <row r="18" spans="1:2" ht="15.75">
      <c r="A18" s="119" t="s">
        <v>2406</v>
      </c>
      <c r="B18" s="126" t="s">
        <v>4293</v>
      </c>
    </row>
    <row r="19" spans="1:2" ht="15.75">
      <c r="A19" s="119" t="s">
        <v>2407</v>
      </c>
      <c r="B19" s="126" t="s">
        <v>2213</v>
      </c>
    </row>
    <row r="20" spans="1:2" ht="15.75">
      <c r="A20" s="119" t="s">
        <v>2408</v>
      </c>
      <c r="B20" s="126" t="s">
        <v>2213</v>
      </c>
    </row>
    <row r="21" spans="1:2" ht="15.75">
      <c r="A21" s="119" t="s">
        <v>2409</v>
      </c>
      <c r="B21" s="126" t="s">
        <v>2213</v>
      </c>
    </row>
    <row r="22" spans="1:2" ht="15.75">
      <c r="A22" s="119" t="s">
        <v>2410</v>
      </c>
      <c r="B22" s="126" t="s">
        <v>2213</v>
      </c>
    </row>
    <row r="23" spans="1:2" ht="15.75">
      <c r="A23" s="119" t="s">
        <v>2411</v>
      </c>
      <c r="B23" s="126" t="s">
        <v>4293</v>
      </c>
    </row>
    <row r="24" spans="1:2" ht="15.75">
      <c r="A24" s="119" t="s">
        <v>2412</v>
      </c>
      <c r="B24" s="126" t="s">
        <v>2213</v>
      </c>
    </row>
    <row r="25" spans="1:2" ht="15.75">
      <c r="A25" s="119" t="s">
        <v>2413</v>
      </c>
      <c r="B25" s="126" t="s">
        <v>4293</v>
      </c>
    </row>
    <row r="26" spans="1:2" ht="15.75">
      <c r="A26" s="119" t="s">
        <v>2414</v>
      </c>
      <c r="B26" s="126" t="s">
        <v>4293</v>
      </c>
    </row>
    <row r="27" spans="1:2" ht="15.75">
      <c r="A27" s="119" t="s">
        <v>2415</v>
      </c>
      <c r="B27" s="126" t="s">
        <v>2213</v>
      </c>
    </row>
    <row r="28" spans="1:2" ht="15.75">
      <c r="A28" s="119" t="s">
        <v>2416</v>
      </c>
      <c r="B28" s="126" t="s">
        <v>2213</v>
      </c>
    </row>
    <row r="29" spans="1:2" ht="15.75">
      <c r="A29" s="119" t="s">
        <v>2417</v>
      </c>
      <c r="B29" s="126" t="s">
        <v>2213</v>
      </c>
    </row>
    <row r="30" spans="1:2" ht="15.75">
      <c r="A30" s="119" t="s">
        <v>2418</v>
      </c>
      <c r="B30" s="126" t="s">
        <v>2213</v>
      </c>
    </row>
    <row r="31" spans="1:2" ht="15.75">
      <c r="A31" s="119" t="s">
        <v>2419</v>
      </c>
      <c r="B31" s="126" t="s">
        <v>2213</v>
      </c>
    </row>
    <row r="32" spans="1:2" ht="15.75">
      <c r="A32" s="119" t="s">
        <v>2420</v>
      </c>
      <c r="B32" s="126" t="s">
        <v>2213</v>
      </c>
    </row>
    <row r="33" spans="1:2" ht="15.75">
      <c r="A33" s="119" t="s">
        <v>2421</v>
      </c>
      <c r="B33" s="126" t="s">
        <v>2213</v>
      </c>
    </row>
    <row r="34" spans="1:2" ht="15.75">
      <c r="A34" s="119" t="s">
        <v>2422</v>
      </c>
      <c r="B34" s="126" t="s">
        <v>2213</v>
      </c>
    </row>
    <row r="35" spans="1:2" ht="15.75">
      <c r="A35" s="119" t="s">
        <v>2423</v>
      </c>
      <c r="B35" s="126" t="s">
        <v>2213</v>
      </c>
    </row>
    <row r="36" spans="1:2" ht="15.75">
      <c r="A36" s="119" t="s">
        <v>2424</v>
      </c>
      <c r="B36" s="126" t="s">
        <v>4293</v>
      </c>
    </row>
    <row r="37" spans="1:2" ht="15.75">
      <c r="A37" s="119" t="s">
        <v>2425</v>
      </c>
      <c r="B37" s="126" t="s">
        <v>2213</v>
      </c>
    </row>
    <row r="38" spans="1:2" ht="15.75">
      <c r="A38" s="119" t="s">
        <v>2426</v>
      </c>
      <c r="B38" s="126" t="s">
        <v>2213</v>
      </c>
    </row>
    <row r="39" spans="1:2" ht="15.75">
      <c r="A39" s="119" t="s">
        <v>2427</v>
      </c>
      <c r="B39" s="126" t="s">
        <v>2213</v>
      </c>
    </row>
    <row r="40" spans="1:2" ht="15.75">
      <c r="A40" s="119" t="s">
        <v>2428</v>
      </c>
      <c r="B40" s="126" t="s">
        <v>2213</v>
      </c>
    </row>
    <row r="41" spans="1:2" ht="15.75">
      <c r="A41" s="119" t="s">
        <v>2429</v>
      </c>
      <c r="B41" s="126" t="s">
        <v>2213</v>
      </c>
    </row>
    <row r="42" spans="1:2" ht="15.75">
      <c r="A42" s="119" t="s">
        <v>2430</v>
      </c>
      <c r="B42" s="126" t="s">
        <v>2213</v>
      </c>
    </row>
    <row r="43" spans="1:2" ht="15.75">
      <c r="A43" s="119" t="s">
        <v>2431</v>
      </c>
      <c r="B43" s="126" t="s">
        <v>2213</v>
      </c>
    </row>
    <row r="44" spans="1:2" ht="15.75">
      <c r="A44" s="119" t="s">
        <v>2432</v>
      </c>
      <c r="B44" s="126" t="s">
        <v>2213</v>
      </c>
    </row>
    <row r="45" spans="1:2" ht="15.75">
      <c r="A45" s="119" t="s">
        <v>2433</v>
      </c>
      <c r="B45" s="126" t="s">
        <v>2213</v>
      </c>
    </row>
    <row r="46" spans="1:2" ht="15.75">
      <c r="A46" s="119" t="s">
        <v>2434</v>
      </c>
      <c r="B46" s="126" t="s">
        <v>2213</v>
      </c>
    </row>
    <row r="47" spans="1:2" ht="15.75">
      <c r="A47" s="119" t="s">
        <v>2435</v>
      </c>
      <c r="B47" s="126" t="s">
        <v>2213</v>
      </c>
    </row>
    <row r="48" spans="1:2" ht="15.75">
      <c r="A48" s="119" t="s">
        <v>2436</v>
      </c>
      <c r="B48" s="126" t="s">
        <v>2213</v>
      </c>
    </row>
    <row r="49" spans="1:2" ht="15.75">
      <c r="A49" s="119" t="s">
        <v>2437</v>
      </c>
      <c r="B49" s="126" t="s">
        <v>2213</v>
      </c>
    </row>
    <row r="50" spans="1:2" ht="15.75">
      <c r="A50" s="119" t="s">
        <v>2438</v>
      </c>
      <c r="B50" s="126" t="s">
        <v>2213</v>
      </c>
    </row>
    <row r="51" spans="1:2" ht="15.75">
      <c r="A51" s="119" t="s">
        <v>2439</v>
      </c>
      <c r="B51" s="126" t="s">
        <v>2213</v>
      </c>
    </row>
    <row r="52" spans="1:2" ht="15.75">
      <c r="A52" s="119" t="s">
        <v>2440</v>
      </c>
      <c r="B52" s="126" t="s">
        <v>2213</v>
      </c>
    </row>
    <row r="53" spans="1:2" ht="15.75">
      <c r="A53" s="119" t="s">
        <v>2441</v>
      </c>
      <c r="B53" s="126" t="s">
        <v>2213</v>
      </c>
    </row>
    <row r="54" spans="1:2" ht="15.75">
      <c r="A54" s="119" t="s">
        <v>2442</v>
      </c>
      <c r="B54" s="126" t="s">
        <v>2213</v>
      </c>
    </row>
    <row r="55" spans="1:2" ht="15.75">
      <c r="A55" s="119" t="s">
        <v>2443</v>
      </c>
      <c r="B55" s="126" t="s">
        <v>2213</v>
      </c>
    </row>
    <row r="56" spans="1:2" ht="15.75">
      <c r="A56" s="119" t="s">
        <v>2444</v>
      </c>
      <c r="B56" s="126" t="s">
        <v>2213</v>
      </c>
    </row>
    <row r="57" spans="1:2" ht="15.75">
      <c r="A57" s="119" t="s">
        <v>2445</v>
      </c>
      <c r="B57" s="126" t="s">
        <v>2213</v>
      </c>
    </row>
    <row r="58" spans="1:2" ht="15.75">
      <c r="A58" s="119" t="s">
        <v>2446</v>
      </c>
      <c r="B58" s="126" t="s">
        <v>1153</v>
      </c>
    </row>
    <row r="59" spans="1:2" ht="15.75">
      <c r="A59" s="119" t="s">
        <v>2447</v>
      </c>
      <c r="B59" s="126" t="s">
        <v>4293</v>
      </c>
    </row>
    <row r="60" spans="1:2" ht="15.75">
      <c r="A60" s="119" t="s">
        <v>2448</v>
      </c>
      <c r="B60" s="126" t="s">
        <v>2213</v>
      </c>
    </row>
    <row r="61" spans="1:2" ht="15.75">
      <c r="A61" s="119" t="s">
        <v>2449</v>
      </c>
      <c r="B61" s="126" t="s">
        <v>2213</v>
      </c>
    </row>
    <row r="62" spans="1:2" ht="15.75">
      <c r="A62" s="119" t="s">
        <v>2450</v>
      </c>
      <c r="B62" s="126" t="s">
        <v>4293</v>
      </c>
    </row>
    <row r="63" spans="1:2" ht="15.75">
      <c r="A63" s="119" t="s">
        <v>2451</v>
      </c>
      <c r="B63" s="126" t="s">
        <v>4293</v>
      </c>
    </row>
    <row r="64" spans="1:2" ht="15.75">
      <c r="A64" s="119" t="s">
        <v>2452</v>
      </c>
      <c r="B64" s="126" t="s">
        <v>4293</v>
      </c>
    </row>
    <row r="65" ht="15.75">
      <c r="A65" s="119"/>
    </row>
    <row r="66" ht="15.75">
      <c r="A66" s="119" t="s">
        <v>2453</v>
      </c>
    </row>
    <row r="67" spans="1:2" ht="15.75">
      <c r="A67" s="119" t="s">
        <v>2454</v>
      </c>
      <c r="B67" s="126" t="s">
        <v>4293</v>
      </c>
    </row>
    <row r="68" spans="1:2" ht="15.75">
      <c r="A68" s="119" t="s">
        <v>2455</v>
      </c>
      <c r="B68" s="126" t="s">
        <v>2390</v>
      </c>
    </row>
    <row r="69" spans="1:2" ht="15.75">
      <c r="A69" s="119" t="s">
        <v>2456</v>
      </c>
      <c r="B69" s="126" t="s">
        <v>4293</v>
      </c>
    </row>
    <row r="70" spans="1:2" ht="15.75">
      <c r="A70" s="119" t="s">
        <v>2457</v>
      </c>
      <c r="B70" s="126" t="s">
        <v>4293</v>
      </c>
    </row>
    <row r="71" spans="1:2" ht="15.75">
      <c r="A71" s="119" t="s">
        <v>2458</v>
      </c>
      <c r="B71" s="126" t="s">
        <v>2459</v>
      </c>
    </row>
    <row r="72" spans="1:2" ht="15.75">
      <c r="A72" s="119" t="s">
        <v>2460</v>
      </c>
      <c r="B72" s="126" t="s">
        <v>4293</v>
      </c>
    </row>
    <row r="73" spans="1:2" ht="15.75">
      <c r="A73" s="119" t="s">
        <v>2461</v>
      </c>
      <c r="B73" s="126" t="s">
        <v>2213</v>
      </c>
    </row>
    <row r="74" spans="1:2" ht="15.75">
      <c r="A74" s="119" t="s">
        <v>2462</v>
      </c>
      <c r="B74" s="126" t="s">
        <v>2459</v>
      </c>
    </row>
    <row r="75" spans="1:2" ht="15.75">
      <c r="A75" s="119" t="s">
        <v>2463</v>
      </c>
      <c r="B75" s="126" t="s">
        <v>2213</v>
      </c>
    </row>
    <row r="76" spans="1:2" ht="15.75">
      <c r="A76" s="119" t="s">
        <v>2464</v>
      </c>
      <c r="B76" s="126" t="s">
        <v>2459</v>
      </c>
    </row>
    <row r="77" spans="1:2" ht="15.75">
      <c r="A77" s="119" t="s">
        <v>2465</v>
      </c>
      <c r="B77" s="126" t="s">
        <v>2213</v>
      </c>
    </row>
    <row r="78" spans="1:2" ht="15.75">
      <c r="A78" s="119" t="s">
        <v>2466</v>
      </c>
      <c r="B78" s="126" t="s">
        <v>2459</v>
      </c>
    </row>
    <row r="79" spans="1:2" ht="15.75">
      <c r="A79" s="119" t="s">
        <v>2467</v>
      </c>
      <c r="B79" s="126" t="s">
        <v>4293</v>
      </c>
    </row>
    <row r="80" spans="1:2" ht="15.75">
      <c r="A80" s="119" t="s">
        <v>2468</v>
      </c>
      <c r="B80" s="126" t="s">
        <v>4293</v>
      </c>
    </row>
    <row r="81" ht="15.75">
      <c r="A81" s="119"/>
    </row>
    <row r="82" ht="15.75">
      <c r="A82" s="119"/>
    </row>
    <row r="83" ht="15.75">
      <c r="A83" s="119" t="s">
        <v>2469</v>
      </c>
    </row>
    <row r="84" ht="15.75">
      <c r="A84" s="119"/>
    </row>
    <row r="85" ht="15.75">
      <c r="A85" s="119" t="s">
        <v>2470</v>
      </c>
    </row>
    <row r="86" spans="1:2" ht="15.75">
      <c r="A86" s="119" t="s">
        <v>2471</v>
      </c>
      <c r="B86" s="126" t="s">
        <v>4293</v>
      </c>
    </row>
    <row r="87" spans="1:2" ht="15.75">
      <c r="A87" s="119" t="s">
        <v>2472</v>
      </c>
      <c r="B87" s="126" t="s">
        <v>4293</v>
      </c>
    </row>
    <row r="88" spans="1:2" ht="15.75">
      <c r="A88" s="119" t="s">
        <v>2473</v>
      </c>
      <c r="B88" s="126" t="s">
        <v>4293</v>
      </c>
    </row>
    <row r="89" ht="15.75">
      <c r="A89" s="119"/>
    </row>
    <row r="90" ht="15.75">
      <c r="A90" s="119"/>
    </row>
    <row r="91" ht="15.75">
      <c r="A91" s="119"/>
    </row>
    <row r="92" ht="15.75">
      <c r="A92" s="119" t="s">
        <v>2822</v>
      </c>
    </row>
    <row r="93" spans="1:2" ht="15.75">
      <c r="A93" s="119" t="s">
        <v>2473</v>
      </c>
      <c r="B93" s="126" t="s">
        <v>2390</v>
      </c>
    </row>
    <row r="94" spans="1:2" ht="15.75">
      <c r="A94" s="119" t="s">
        <v>2474</v>
      </c>
      <c r="B94" s="126" t="s">
        <v>2390</v>
      </c>
    </row>
    <row r="95" spans="1:2" ht="15.75">
      <c r="A95" s="119" t="s">
        <v>2475</v>
      </c>
      <c r="B95" s="126" t="s">
        <v>2390</v>
      </c>
    </row>
    <row r="96" ht="15.75">
      <c r="A96" s="119"/>
    </row>
    <row r="97" ht="15.75">
      <c r="A97" s="119" t="s">
        <v>4296</v>
      </c>
    </row>
    <row r="98" spans="1:2" ht="15.75">
      <c r="A98" s="119" t="s">
        <v>2476</v>
      </c>
      <c r="B98" s="126" t="s">
        <v>4293</v>
      </c>
    </row>
    <row r="99" ht="15.75">
      <c r="A99" s="119"/>
    </row>
    <row r="100" ht="15.75">
      <c r="A100" s="119" t="s">
        <v>3007</v>
      </c>
    </row>
    <row r="101" spans="1:2" ht="15.75">
      <c r="A101" s="119" t="s">
        <v>2477</v>
      </c>
      <c r="B101" s="126" t="s">
        <v>2390</v>
      </c>
    </row>
    <row r="102" spans="1:2" ht="15.75">
      <c r="A102" s="119" t="s">
        <v>2478</v>
      </c>
      <c r="B102" s="126" t="s">
        <v>4293</v>
      </c>
    </row>
    <row r="103" ht="15.75">
      <c r="A103" s="119"/>
    </row>
    <row r="104" ht="15.75">
      <c r="A104" s="119" t="s">
        <v>2479</v>
      </c>
    </row>
    <row r="105" spans="1:2" ht="15.75">
      <c r="A105" s="119" t="s">
        <v>2473</v>
      </c>
      <c r="B105" s="126" t="s">
        <v>2390</v>
      </c>
    </row>
    <row r="106" spans="1:2" ht="15.75">
      <c r="A106" s="119" t="s">
        <v>2480</v>
      </c>
      <c r="B106" s="126" t="s">
        <v>4293</v>
      </c>
    </row>
    <row r="107" ht="15.75">
      <c r="A107" s="119"/>
    </row>
    <row r="108" ht="15.75">
      <c r="A108" s="119" t="s">
        <v>2902</v>
      </c>
    </row>
    <row r="109" spans="1:2" ht="15.75">
      <c r="A109" s="119" t="s">
        <v>2481</v>
      </c>
      <c r="B109" s="126" t="s">
        <v>2459</v>
      </c>
    </row>
    <row r="110" spans="1:2" ht="15.75">
      <c r="A110" s="119" t="s">
        <v>2482</v>
      </c>
      <c r="B110" s="126" t="s">
        <v>2459</v>
      </c>
    </row>
    <row r="111" ht="15.75">
      <c r="A111" s="119"/>
    </row>
    <row r="112" ht="15.75">
      <c r="A112" s="119"/>
    </row>
    <row r="113" ht="15.75">
      <c r="A113" s="119" t="s">
        <v>2483</v>
      </c>
    </row>
    <row r="114" ht="15.75">
      <c r="A114" s="119"/>
    </row>
    <row r="115" ht="15.75">
      <c r="A115" s="119" t="s">
        <v>4296</v>
      </c>
    </row>
    <row r="116" spans="1:2" ht="15.75">
      <c r="A116" s="119" t="s">
        <v>2484</v>
      </c>
      <c r="B116" s="126" t="s">
        <v>2213</v>
      </c>
    </row>
    <row r="117" spans="1:2" ht="15.75">
      <c r="A117" s="119" t="s">
        <v>2485</v>
      </c>
      <c r="B117" s="126" t="s">
        <v>4293</v>
      </c>
    </row>
    <row r="118" spans="1:2" ht="15.75">
      <c r="A118" s="119" t="s">
        <v>2486</v>
      </c>
      <c r="B118" s="126" t="s">
        <v>2213</v>
      </c>
    </row>
    <row r="119" spans="1:2" ht="15.75">
      <c r="A119" s="119" t="s">
        <v>2487</v>
      </c>
      <c r="B119" s="126" t="s">
        <v>2459</v>
      </c>
    </row>
    <row r="120" spans="1:2" ht="15.75">
      <c r="A120" s="119" t="s">
        <v>2488</v>
      </c>
      <c r="B120" s="126" t="s">
        <v>2213</v>
      </c>
    </row>
    <row r="121" spans="1:2" ht="15.75">
      <c r="A121" s="119" t="s">
        <v>2489</v>
      </c>
      <c r="B121" s="126" t="s">
        <v>2459</v>
      </c>
    </row>
    <row r="122" spans="1:2" ht="15.75">
      <c r="A122" s="119" t="s">
        <v>2490</v>
      </c>
      <c r="B122" s="126" t="s">
        <v>2213</v>
      </c>
    </row>
    <row r="123" spans="1:2" ht="15.75">
      <c r="A123" s="119" t="s">
        <v>2491</v>
      </c>
      <c r="B123" s="126" t="s">
        <v>2459</v>
      </c>
    </row>
    <row r="124" spans="1:2" ht="15.75">
      <c r="A124" s="119" t="s">
        <v>2492</v>
      </c>
      <c r="B124" s="126" t="s">
        <v>2213</v>
      </c>
    </row>
    <row r="125" spans="1:2" ht="15.75">
      <c r="A125" s="119" t="s">
        <v>2493</v>
      </c>
      <c r="B125" s="126" t="s">
        <v>2459</v>
      </c>
    </row>
    <row r="126" ht="15.75">
      <c r="A126" s="119"/>
    </row>
    <row r="127" ht="15.75">
      <c r="A127" s="119" t="s">
        <v>2822</v>
      </c>
    </row>
    <row r="128" spans="1:2" ht="15.75">
      <c r="A128" s="119" t="s">
        <v>2494</v>
      </c>
      <c r="B128" s="126" t="s">
        <v>2459</v>
      </c>
    </row>
    <row r="129" spans="1:2" ht="15.75">
      <c r="A129" s="119" t="s">
        <v>2495</v>
      </c>
      <c r="B129" s="126">
        <v>1.5</v>
      </c>
    </row>
    <row r="130" spans="1:2" ht="15.75">
      <c r="A130" s="119" t="s">
        <v>2496</v>
      </c>
      <c r="B130" s="126" t="s">
        <v>2459</v>
      </c>
    </row>
    <row r="131" spans="1:2" ht="15.75">
      <c r="A131" s="119" t="s">
        <v>2497</v>
      </c>
      <c r="B131" s="126" t="s">
        <v>2390</v>
      </c>
    </row>
    <row r="132" spans="1:2" ht="15.75">
      <c r="A132" s="119" t="s">
        <v>2498</v>
      </c>
      <c r="B132" s="126" t="s">
        <v>2459</v>
      </c>
    </row>
    <row r="133" spans="1:2" ht="15.75">
      <c r="A133" s="119" t="s">
        <v>2499</v>
      </c>
      <c r="B133" s="126" t="s">
        <v>2390</v>
      </c>
    </row>
    <row r="134" spans="1:2" ht="15.75">
      <c r="A134" s="119" t="s">
        <v>2500</v>
      </c>
      <c r="B134" s="126" t="s">
        <v>2459</v>
      </c>
    </row>
    <row r="135" spans="1:2" ht="15.75">
      <c r="A135" s="119" t="s">
        <v>2501</v>
      </c>
      <c r="B135" s="126">
        <v>1.5</v>
      </c>
    </row>
    <row r="136" spans="1:2" ht="15.75">
      <c r="A136" s="119" t="s">
        <v>2502</v>
      </c>
      <c r="B136" s="126" t="s">
        <v>2459</v>
      </c>
    </row>
    <row r="137" spans="1:2" ht="15.75">
      <c r="A137" s="119" t="s">
        <v>2503</v>
      </c>
      <c r="B137" s="126" t="s">
        <v>2390</v>
      </c>
    </row>
    <row r="138" spans="1:2" ht="15.75">
      <c r="A138" s="119" t="s">
        <v>2504</v>
      </c>
      <c r="B138" s="126" t="s">
        <v>2459</v>
      </c>
    </row>
    <row r="139" spans="1:2" ht="15.75">
      <c r="A139" s="119" t="s">
        <v>2505</v>
      </c>
      <c r="B139" s="126" t="s">
        <v>2390</v>
      </c>
    </row>
    <row r="140" spans="1:2" ht="15.75">
      <c r="A140" s="119" t="s">
        <v>2506</v>
      </c>
      <c r="B140" s="126" t="s">
        <v>2459</v>
      </c>
    </row>
    <row r="141" spans="1:2" ht="15.75">
      <c r="A141" s="119" t="s">
        <v>2507</v>
      </c>
      <c r="B141" s="126">
        <v>1.5</v>
      </c>
    </row>
    <row r="142" spans="1:2" ht="15.75">
      <c r="A142" s="119" t="s">
        <v>2508</v>
      </c>
      <c r="B142" s="126" t="s">
        <v>2459</v>
      </c>
    </row>
    <row r="143" spans="1:2" ht="15.75">
      <c r="A143" s="119" t="s">
        <v>2509</v>
      </c>
      <c r="B143" s="126" t="s">
        <v>2390</v>
      </c>
    </row>
    <row r="144" spans="1:2" ht="15.75">
      <c r="A144" s="119" t="s">
        <v>2510</v>
      </c>
      <c r="B144" s="126" t="s">
        <v>2459</v>
      </c>
    </row>
    <row r="145" spans="1:2" ht="15.75">
      <c r="A145" s="119" t="s">
        <v>2511</v>
      </c>
      <c r="B145" s="126" t="s">
        <v>2390</v>
      </c>
    </row>
    <row r="146" spans="1:2" ht="15.75">
      <c r="A146" s="119" t="s">
        <v>2512</v>
      </c>
      <c r="B146" s="126" t="s">
        <v>2213</v>
      </c>
    </row>
    <row r="147" spans="1:2" ht="15.75">
      <c r="A147" s="119" t="s">
        <v>2513</v>
      </c>
      <c r="B147" s="126" t="s">
        <v>2459</v>
      </c>
    </row>
    <row r="148" ht="15.75">
      <c r="A148" s="119"/>
    </row>
    <row r="149" ht="15.75">
      <c r="A149" s="119" t="s">
        <v>3007</v>
      </c>
    </row>
    <row r="150" spans="1:2" ht="15.75">
      <c r="A150" s="119" t="s">
        <v>2484</v>
      </c>
      <c r="B150" s="126" t="s">
        <v>2213</v>
      </c>
    </row>
    <row r="151" spans="1:2" ht="15.75">
      <c r="A151" s="119" t="s">
        <v>2485</v>
      </c>
      <c r="B151" s="126" t="s">
        <v>4293</v>
      </c>
    </row>
    <row r="152" spans="1:2" ht="15.75">
      <c r="A152" s="119" t="s">
        <v>2514</v>
      </c>
      <c r="B152" s="126" t="s">
        <v>2213</v>
      </c>
    </row>
    <row r="153" spans="1:2" ht="15.75">
      <c r="A153" s="119" t="s">
        <v>2515</v>
      </c>
      <c r="B153" s="126" t="s">
        <v>4293</v>
      </c>
    </row>
    <row r="154" spans="1:2" ht="15.75">
      <c r="A154" s="119" t="s">
        <v>2516</v>
      </c>
      <c r="B154" s="126" t="s">
        <v>2213</v>
      </c>
    </row>
    <row r="155" spans="1:2" ht="15.75">
      <c r="A155" s="119" t="s">
        <v>2517</v>
      </c>
      <c r="B155" s="126" t="s">
        <v>4293</v>
      </c>
    </row>
    <row r="156" spans="1:2" ht="15.75">
      <c r="A156" s="119" t="s">
        <v>2518</v>
      </c>
      <c r="B156" s="126" t="s">
        <v>2213</v>
      </c>
    </row>
    <row r="157" spans="1:2" ht="15.75">
      <c r="A157" s="119" t="s">
        <v>2519</v>
      </c>
      <c r="B157" s="126" t="s">
        <v>4293</v>
      </c>
    </row>
    <row r="158" spans="1:2" ht="15.75">
      <c r="A158" s="119" t="s">
        <v>2520</v>
      </c>
      <c r="B158" s="126" t="s">
        <v>2213</v>
      </c>
    </row>
    <row r="159" spans="1:2" ht="15.75">
      <c r="A159" s="119" t="s">
        <v>2521</v>
      </c>
      <c r="B159" s="126" t="s">
        <v>4293</v>
      </c>
    </row>
    <row r="160" spans="1:2" ht="15.75">
      <c r="A160" s="119" t="s">
        <v>2522</v>
      </c>
      <c r="B160" s="126" t="s">
        <v>2213</v>
      </c>
    </row>
    <row r="161" spans="1:2" ht="15.75">
      <c r="A161" s="119" t="s">
        <v>2523</v>
      </c>
      <c r="B161" s="126" t="s">
        <v>4293</v>
      </c>
    </row>
    <row r="162" spans="1:2" ht="15.75">
      <c r="A162" s="119" t="s">
        <v>2524</v>
      </c>
      <c r="B162" s="126" t="s">
        <v>2213</v>
      </c>
    </row>
    <row r="163" spans="1:2" ht="15.75">
      <c r="A163" s="119" t="s">
        <v>2525</v>
      </c>
      <c r="B163" s="126" t="s">
        <v>4293</v>
      </c>
    </row>
    <row r="164" spans="1:2" ht="15.75">
      <c r="A164" s="119" t="s">
        <v>2526</v>
      </c>
      <c r="B164" s="126" t="s">
        <v>2213</v>
      </c>
    </row>
    <row r="165" spans="1:2" ht="15.75">
      <c r="A165" s="119" t="s">
        <v>2527</v>
      </c>
      <c r="B165" s="126" t="s">
        <v>4293</v>
      </c>
    </row>
    <row r="166" spans="1:2" ht="15.75">
      <c r="A166" s="119" t="s">
        <v>2528</v>
      </c>
      <c r="B166" s="126" t="s">
        <v>2213</v>
      </c>
    </row>
    <row r="167" spans="1:2" ht="15.75">
      <c r="A167" s="119" t="s">
        <v>2529</v>
      </c>
      <c r="B167" s="126" t="s">
        <v>4293</v>
      </c>
    </row>
    <row r="168" spans="1:2" ht="15.75">
      <c r="A168" s="119" t="s">
        <v>2530</v>
      </c>
      <c r="B168" s="126" t="s">
        <v>2213</v>
      </c>
    </row>
    <row r="169" spans="1:2" ht="15.75">
      <c r="A169" s="119" t="s">
        <v>2531</v>
      </c>
      <c r="B169" s="126" t="s">
        <v>4293</v>
      </c>
    </row>
    <row r="170" spans="1:2" ht="15.75">
      <c r="A170" s="119" t="s">
        <v>2532</v>
      </c>
      <c r="B170" s="126" t="s">
        <v>2533</v>
      </c>
    </row>
    <row r="171" spans="1:2" ht="15.75">
      <c r="A171" s="119" t="s">
        <v>2534</v>
      </c>
      <c r="B171" s="126" t="s">
        <v>4293</v>
      </c>
    </row>
    <row r="172" spans="1:2" ht="15.75">
      <c r="A172" s="119" t="s">
        <v>2535</v>
      </c>
      <c r="B172" s="126" t="s">
        <v>2213</v>
      </c>
    </row>
    <row r="173" spans="1:2" ht="15.75">
      <c r="A173" s="119" t="s">
        <v>2536</v>
      </c>
      <c r="B173" s="126" t="s">
        <v>4293</v>
      </c>
    </row>
    <row r="174" spans="1:2" ht="15.75">
      <c r="A174" s="119" t="s">
        <v>2492</v>
      </c>
      <c r="B174" s="126" t="s">
        <v>2213</v>
      </c>
    </row>
    <row r="175" spans="1:2" ht="15.75">
      <c r="A175" s="119" t="s">
        <v>2493</v>
      </c>
      <c r="B175" s="126" t="s">
        <v>4293</v>
      </c>
    </row>
    <row r="176" spans="1:2" ht="15.75">
      <c r="A176" s="119" t="s">
        <v>2537</v>
      </c>
      <c r="B176" s="126" t="s">
        <v>2213</v>
      </c>
    </row>
    <row r="177" spans="1:2" ht="15.75">
      <c r="A177" s="119" t="s">
        <v>2538</v>
      </c>
      <c r="B177" s="126" t="s">
        <v>4293</v>
      </c>
    </row>
    <row r="178" spans="1:2" ht="15.75">
      <c r="A178" s="119" t="s">
        <v>2539</v>
      </c>
      <c r="B178" s="126" t="s">
        <v>2213</v>
      </c>
    </row>
    <row r="179" spans="1:2" ht="15.75">
      <c r="A179" s="119" t="s">
        <v>2540</v>
      </c>
      <c r="B179" s="126" t="s">
        <v>4293</v>
      </c>
    </row>
    <row r="180" ht="15.75">
      <c r="A180" s="119"/>
    </row>
    <row r="181" ht="15.75">
      <c r="A181" s="119" t="s">
        <v>2541</v>
      </c>
    </row>
    <row r="182" spans="1:2" ht="15.75">
      <c r="A182" s="119" t="s">
        <v>2518</v>
      </c>
      <c r="B182" s="126" t="s">
        <v>2213</v>
      </c>
    </row>
    <row r="183" spans="1:2" ht="15.75">
      <c r="A183" s="119" t="s">
        <v>2542</v>
      </c>
      <c r="B183" s="126" t="s">
        <v>4293</v>
      </c>
    </row>
    <row r="184" spans="1:2" ht="15.75">
      <c r="A184" s="119" t="s">
        <v>2516</v>
      </c>
      <c r="B184" s="126" t="s">
        <v>2213</v>
      </c>
    </row>
    <row r="185" spans="1:2" ht="15.75">
      <c r="A185" s="119" t="s">
        <v>2543</v>
      </c>
      <c r="B185" s="126" t="s">
        <v>4293</v>
      </c>
    </row>
    <row r="186" spans="1:2" ht="15.75">
      <c r="A186" s="119" t="s">
        <v>2514</v>
      </c>
      <c r="B186" s="126" t="s">
        <v>2213</v>
      </c>
    </row>
    <row r="187" spans="1:2" ht="15.75">
      <c r="A187" s="119" t="s">
        <v>2544</v>
      </c>
      <c r="B187" s="126" t="s">
        <v>4293</v>
      </c>
    </row>
    <row r="188" spans="1:2" ht="15.75">
      <c r="A188" s="119" t="s">
        <v>2545</v>
      </c>
      <c r="B188" s="126" t="s">
        <v>2213</v>
      </c>
    </row>
    <row r="189" spans="1:2" ht="15.75">
      <c r="A189" s="119" t="s">
        <v>2546</v>
      </c>
      <c r="B189" s="126" t="s">
        <v>4293</v>
      </c>
    </row>
    <row r="190" ht="15.75">
      <c r="A190" s="119"/>
    </row>
    <row r="191" ht="15.75">
      <c r="A191" s="119" t="s">
        <v>2909</v>
      </c>
    </row>
    <row r="192" spans="1:2" ht="15.75">
      <c r="A192" s="119" t="s">
        <v>2484</v>
      </c>
      <c r="B192" s="126" t="s">
        <v>2213</v>
      </c>
    </row>
    <row r="193" spans="1:2" ht="15.75">
      <c r="A193" s="119" t="s">
        <v>4635</v>
      </c>
      <c r="B193" s="126" t="s">
        <v>4293</v>
      </c>
    </row>
    <row r="194" spans="1:2" ht="15.75">
      <c r="A194" s="119" t="s">
        <v>4636</v>
      </c>
      <c r="B194" s="126" t="s">
        <v>2213</v>
      </c>
    </row>
    <row r="195" spans="1:2" ht="15.75">
      <c r="A195" s="119" t="s">
        <v>4637</v>
      </c>
      <c r="B195" s="126" t="s">
        <v>4293</v>
      </c>
    </row>
    <row r="196" spans="1:2" ht="15.75">
      <c r="A196" s="119" t="s">
        <v>4638</v>
      </c>
      <c r="B196" s="126" t="s">
        <v>2213</v>
      </c>
    </row>
    <row r="197" spans="1:2" ht="15.75">
      <c r="A197" s="119" t="s">
        <v>4639</v>
      </c>
      <c r="B197" s="126" t="s">
        <v>4293</v>
      </c>
    </row>
    <row r="198" spans="1:2" ht="15.75">
      <c r="A198" s="119" t="s">
        <v>4640</v>
      </c>
      <c r="B198" s="126" t="s">
        <v>2213</v>
      </c>
    </row>
    <row r="199" spans="1:2" ht="15.75">
      <c r="A199" s="119" t="s">
        <v>4641</v>
      </c>
      <c r="B199" s="126" t="s">
        <v>4293</v>
      </c>
    </row>
    <row r="200" ht="15.75">
      <c r="A200" s="119"/>
    </row>
    <row r="202" ht="20.25">
      <c r="A202" s="120" t="s">
        <v>4642</v>
      </c>
    </row>
    <row r="203" ht="15.75">
      <c r="A203" s="119"/>
    </row>
    <row r="204" ht="15.75">
      <c r="A204" s="119"/>
    </row>
    <row r="205" ht="15.75">
      <c r="A205" s="119" t="s">
        <v>810</v>
      </c>
    </row>
    <row r="206" spans="1:2" ht="15.75">
      <c r="A206" s="119" t="s">
        <v>4643</v>
      </c>
      <c r="B206" s="126" t="s">
        <v>1153</v>
      </c>
    </row>
    <row r="207" spans="1:2" ht="15.75">
      <c r="A207" s="119" t="s">
        <v>4644</v>
      </c>
      <c r="B207" s="126" t="s">
        <v>6716</v>
      </c>
    </row>
    <row r="208" spans="1:2" ht="15.75">
      <c r="A208" s="119" t="s">
        <v>4645</v>
      </c>
      <c r="B208" s="126" t="s">
        <v>1153</v>
      </c>
    </row>
    <row r="209" spans="1:2" ht="15.75">
      <c r="A209" s="119" t="s">
        <v>4646</v>
      </c>
      <c r="B209" s="126" t="s">
        <v>6716</v>
      </c>
    </row>
    <row r="210" spans="1:2" ht="15.75">
      <c r="A210" s="119" t="s">
        <v>4647</v>
      </c>
      <c r="B210" s="126" t="s">
        <v>6716</v>
      </c>
    </row>
    <row r="211" spans="1:2" ht="15.75">
      <c r="A211" s="119" t="s">
        <v>4648</v>
      </c>
      <c r="B211" s="126" t="s">
        <v>772</v>
      </c>
    </row>
    <row r="212" spans="1:2" ht="15.75">
      <c r="A212" s="119" t="s">
        <v>4649</v>
      </c>
      <c r="B212" s="126" t="s">
        <v>4293</v>
      </c>
    </row>
    <row r="213" spans="1:2" ht="15.75">
      <c r="A213" s="119" t="s">
        <v>4650</v>
      </c>
      <c r="B213" s="126" t="s">
        <v>4293</v>
      </c>
    </row>
    <row r="214" spans="1:2" ht="15.75">
      <c r="A214" s="119" t="s">
        <v>4651</v>
      </c>
      <c r="B214" s="126" t="s">
        <v>4293</v>
      </c>
    </row>
    <row r="215" spans="1:2" ht="15.75">
      <c r="A215" s="119" t="s">
        <v>4652</v>
      </c>
      <c r="B215" s="126" t="s">
        <v>6716</v>
      </c>
    </row>
    <row r="216" spans="1:2" ht="15.75">
      <c r="A216" s="119" t="s">
        <v>4653</v>
      </c>
      <c r="B216" s="126" t="s">
        <v>1153</v>
      </c>
    </row>
    <row r="217" spans="1:2" ht="15.75">
      <c r="A217" s="119" t="s">
        <v>4654</v>
      </c>
      <c r="B217" s="126" t="s">
        <v>772</v>
      </c>
    </row>
    <row r="218" spans="1:2" ht="15.75">
      <c r="A218" s="119" t="s">
        <v>4655</v>
      </c>
      <c r="B218" s="126" t="s">
        <v>1153</v>
      </c>
    </row>
    <row r="219" ht="15.75">
      <c r="A219" s="119"/>
    </row>
    <row r="220" ht="15.75">
      <c r="A220" s="119" t="s">
        <v>4656</v>
      </c>
    </row>
    <row r="221" spans="1:2" ht="15.75">
      <c r="A221" s="119" t="s">
        <v>4657</v>
      </c>
      <c r="B221" s="126" t="s">
        <v>1153</v>
      </c>
    </row>
    <row r="222" spans="1:2" ht="15.75">
      <c r="A222" s="119" t="s">
        <v>4658</v>
      </c>
      <c r="B222" s="126" t="s">
        <v>1153</v>
      </c>
    </row>
    <row r="223" spans="1:2" ht="15.75">
      <c r="A223" s="119" t="s">
        <v>4659</v>
      </c>
      <c r="B223" s="126" t="s">
        <v>6716</v>
      </c>
    </row>
    <row r="224" spans="1:2" ht="15.75">
      <c r="A224" s="119" t="s">
        <v>4660</v>
      </c>
      <c r="B224" s="126">
        <v>2</v>
      </c>
    </row>
    <row r="225" spans="1:2" ht="15.75">
      <c r="A225" s="119" t="s">
        <v>4661</v>
      </c>
      <c r="B225" s="126" t="s">
        <v>6716</v>
      </c>
    </row>
    <row r="226" spans="1:2" ht="15.75">
      <c r="A226" s="119" t="s">
        <v>4662</v>
      </c>
      <c r="B226" s="126" t="s">
        <v>6716</v>
      </c>
    </row>
    <row r="227" spans="1:2" ht="15.75">
      <c r="A227" s="119" t="s">
        <v>4663</v>
      </c>
      <c r="B227" s="126" t="s">
        <v>1153</v>
      </c>
    </row>
    <row r="228" spans="1:2" ht="15.75">
      <c r="A228" s="119" t="s">
        <v>4664</v>
      </c>
      <c r="B228" s="126" t="s">
        <v>1153</v>
      </c>
    </row>
    <row r="229" ht="15.75">
      <c r="A229" s="119"/>
    </row>
    <row r="230" ht="15.75">
      <c r="A230" s="119" t="s">
        <v>3003</v>
      </c>
    </row>
    <row r="231" spans="1:2" ht="15.75">
      <c r="A231" s="119" t="s">
        <v>4665</v>
      </c>
      <c r="B231" s="126" t="s">
        <v>1153</v>
      </c>
    </row>
    <row r="232" spans="1:2" ht="15.75">
      <c r="A232" s="119" t="s">
        <v>4666</v>
      </c>
      <c r="B232" s="126" t="s">
        <v>4293</v>
      </c>
    </row>
    <row r="233" spans="1:2" ht="15.75">
      <c r="A233" s="119" t="s">
        <v>4667</v>
      </c>
      <c r="B233" s="126" t="s">
        <v>1153</v>
      </c>
    </row>
    <row r="234" ht="15.75">
      <c r="A234" s="119"/>
    </row>
    <row r="235" ht="15.75">
      <c r="A235" s="119" t="s">
        <v>3007</v>
      </c>
    </row>
    <row r="236" spans="1:2" ht="15.75">
      <c r="A236" s="119" t="s">
        <v>4668</v>
      </c>
      <c r="B236" s="126" t="s">
        <v>6716</v>
      </c>
    </row>
    <row r="237" spans="1:2" ht="15.75">
      <c r="A237" s="119" t="s">
        <v>4669</v>
      </c>
      <c r="B237" s="126" t="s">
        <v>6716</v>
      </c>
    </row>
    <row r="238" spans="1:2" ht="15.75">
      <c r="A238" s="119" t="s">
        <v>4670</v>
      </c>
      <c r="B238" s="126" t="s">
        <v>6716</v>
      </c>
    </row>
    <row r="239" spans="1:2" ht="15.75">
      <c r="A239" s="119" t="s">
        <v>4671</v>
      </c>
      <c r="B239" s="126" t="s">
        <v>1153</v>
      </c>
    </row>
    <row r="240" spans="1:2" ht="15.75">
      <c r="A240" s="119" t="s">
        <v>4672</v>
      </c>
      <c r="B240" s="126" t="s">
        <v>1153</v>
      </c>
    </row>
    <row r="241" spans="1:2" ht="15.75">
      <c r="A241" s="119" t="s">
        <v>4673</v>
      </c>
      <c r="B241" s="126">
        <v>2</v>
      </c>
    </row>
    <row r="242" spans="1:2" ht="15.75">
      <c r="A242" s="119" t="s">
        <v>4674</v>
      </c>
      <c r="B242" s="126" t="s">
        <v>6716</v>
      </c>
    </row>
    <row r="243" spans="1:2" ht="15.75">
      <c r="A243" s="119" t="s">
        <v>4675</v>
      </c>
      <c r="B243" s="126" t="s">
        <v>6716</v>
      </c>
    </row>
    <row r="244" spans="1:2" ht="15.75">
      <c r="A244" s="119" t="s">
        <v>4676</v>
      </c>
      <c r="B244" s="126" t="s">
        <v>1153</v>
      </c>
    </row>
    <row r="245" spans="1:2" ht="15.75">
      <c r="A245" s="119" t="s">
        <v>4677</v>
      </c>
      <c r="B245" s="126" t="s">
        <v>1153</v>
      </c>
    </row>
    <row r="246" spans="1:2" ht="15.75">
      <c r="A246" s="119" t="s">
        <v>4678</v>
      </c>
      <c r="B246" s="126" t="s">
        <v>1153</v>
      </c>
    </row>
    <row r="247" spans="1:2" ht="15.75">
      <c r="A247" s="119" t="s">
        <v>4679</v>
      </c>
      <c r="B247" s="126" t="s">
        <v>6716</v>
      </c>
    </row>
    <row r="248" spans="1:2" ht="15.75">
      <c r="A248" s="119" t="s">
        <v>4680</v>
      </c>
      <c r="B248" s="126" t="s">
        <v>6716</v>
      </c>
    </row>
    <row r="249" spans="1:2" ht="15.75">
      <c r="A249" s="119" t="s">
        <v>4681</v>
      </c>
      <c r="B249" s="126" t="s">
        <v>6716</v>
      </c>
    </row>
    <row r="250" spans="1:2" ht="15.75">
      <c r="A250" s="119" t="s">
        <v>4682</v>
      </c>
      <c r="B250" s="126" t="s">
        <v>6716</v>
      </c>
    </row>
    <row r="251" spans="1:2" ht="15.75">
      <c r="A251" s="119" t="s">
        <v>4683</v>
      </c>
      <c r="B251" s="126" t="s">
        <v>6716</v>
      </c>
    </row>
    <row r="252" spans="1:2" ht="15.75">
      <c r="A252" s="119" t="s">
        <v>4684</v>
      </c>
      <c r="B252" s="126" t="s">
        <v>1153</v>
      </c>
    </row>
    <row r="253" spans="1:2" ht="15.75">
      <c r="A253" s="119" t="s">
        <v>4786</v>
      </c>
      <c r="B253" s="126" t="s">
        <v>6716</v>
      </c>
    </row>
    <row r="254" spans="1:2" ht="15.75">
      <c r="A254" s="119" t="s">
        <v>4685</v>
      </c>
      <c r="B254" s="126" t="s">
        <v>1153</v>
      </c>
    </row>
    <row r="255" spans="1:2" ht="15.75">
      <c r="A255" s="119" t="s">
        <v>4686</v>
      </c>
      <c r="B255" s="126" t="s">
        <v>1153</v>
      </c>
    </row>
    <row r="256" spans="1:2" ht="15.75">
      <c r="A256" s="119" t="s">
        <v>4687</v>
      </c>
      <c r="B256" s="126" t="s">
        <v>5098</v>
      </c>
    </row>
    <row r="257" spans="1:2" ht="15.75">
      <c r="A257" s="119" t="s">
        <v>4688</v>
      </c>
      <c r="B257" s="126" t="s">
        <v>1153</v>
      </c>
    </row>
    <row r="258" spans="1:2" ht="15.75">
      <c r="A258" s="119" t="s">
        <v>4689</v>
      </c>
      <c r="B258" s="126" t="s">
        <v>1153</v>
      </c>
    </row>
    <row r="259" spans="1:2" ht="15.75">
      <c r="A259" s="119" t="s">
        <v>4690</v>
      </c>
      <c r="B259" s="126" t="s">
        <v>4293</v>
      </c>
    </row>
    <row r="260" spans="1:2" ht="15.75">
      <c r="A260" s="119" t="s">
        <v>4691</v>
      </c>
      <c r="B260" s="126" t="s">
        <v>1153</v>
      </c>
    </row>
    <row r="261" spans="1:2" ht="15.75">
      <c r="A261" s="119" t="s">
        <v>4692</v>
      </c>
      <c r="B261" s="126" t="s">
        <v>1153</v>
      </c>
    </row>
    <row r="262" spans="1:2" ht="15.75">
      <c r="A262" s="119" t="s">
        <v>4693</v>
      </c>
      <c r="B262" s="126" t="s">
        <v>6716</v>
      </c>
    </row>
    <row r="263" spans="1:2" ht="15.75">
      <c r="A263" s="119" t="s">
        <v>4694</v>
      </c>
      <c r="B263" s="126" t="s">
        <v>6716</v>
      </c>
    </row>
    <row r="264" spans="1:2" ht="15.75">
      <c r="A264" s="119" t="s">
        <v>4695</v>
      </c>
      <c r="B264" s="126" t="s">
        <v>6716</v>
      </c>
    </row>
    <row r="265" spans="1:2" ht="15.75">
      <c r="A265" s="119" t="s">
        <v>4696</v>
      </c>
      <c r="B265" s="126" t="s">
        <v>1153</v>
      </c>
    </row>
    <row r="266" spans="1:2" ht="15.75">
      <c r="A266" s="119" t="s">
        <v>4697</v>
      </c>
      <c r="B266" s="126" t="s">
        <v>6716</v>
      </c>
    </row>
    <row r="267" spans="1:2" ht="15.75">
      <c r="A267" s="119" t="s">
        <v>4698</v>
      </c>
      <c r="B267" s="126" t="s">
        <v>6716</v>
      </c>
    </row>
    <row r="268" spans="1:2" ht="15.75">
      <c r="A268" s="119" t="s">
        <v>4699</v>
      </c>
      <c r="B268" s="126" t="s">
        <v>6716</v>
      </c>
    </row>
    <row r="269" spans="1:2" ht="15.75">
      <c r="A269" s="119" t="s">
        <v>4700</v>
      </c>
      <c r="B269" s="126" t="s">
        <v>1153</v>
      </c>
    </row>
    <row r="270" ht="15.75">
      <c r="A270" s="119"/>
    </row>
    <row r="271" ht="15.75">
      <c r="A271" s="119"/>
    </row>
    <row r="273" ht="20.25">
      <c r="A273" s="120" t="s">
        <v>4701</v>
      </c>
    </row>
    <row r="274" ht="15.75">
      <c r="A274" s="119"/>
    </row>
    <row r="275" ht="15.75">
      <c r="A275" s="119" t="s">
        <v>4702</v>
      </c>
    </row>
    <row r="276" spans="1:2" ht="15.75">
      <c r="A276" s="119" t="s">
        <v>4703</v>
      </c>
      <c r="B276" s="126" t="s">
        <v>3298</v>
      </c>
    </row>
    <row r="277" ht="15.75">
      <c r="A277" s="119"/>
    </row>
    <row r="278" ht="15.75">
      <c r="A278" s="119"/>
    </row>
    <row r="279" ht="15.75">
      <c r="A279" s="119" t="s">
        <v>787</v>
      </c>
    </row>
    <row r="280" spans="1:2" ht="15.75">
      <c r="A280" s="119" t="s">
        <v>4704</v>
      </c>
      <c r="B280" s="126" t="s">
        <v>4293</v>
      </c>
    </row>
    <row r="281" spans="1:2" ht="15.75">
      <c r="A281" s="119" t="s">
        <v>4705</v>
      </c>
      <c r="B281" s="126" t="s">
        <v>4293</v>
      </c>
    </row>
    <row r="282" spans="1:2" ht="15.75">
      <c r="A282" s="119" t="s">
        <v>4706</v>
      </c>
      <c r="B282" s="126" t="s">
        <v>4293</v>
      </c>
    </row>
    <row r="283" spans="1:2" ht="15.75">
      <c r="A283" s="119" t="s">
        <v>4707</v>
      </c>
      <c r="B283" s="126" t="s">
        <v>4293</v>
      </c>
    </row>
    <row r="284" spans="1:2" ht="15.75">
      <c r="A284" s="119" t="s">
        <v>4708</v>
      </c>
      <c r="B284" s="126" t="s">
        <v>4293</v>
      </c>
    </row>
    <row r="285" spans="1:2" ht="15.75">
      <c r="A285" s="119" t="s">
        <v>4709</v>
      </c>
      <c r="B285" s="126">
        <v>1</v>
      </c>
    </row>
    <row r="286" ht="15.75">
      <c r="A286" s="119"/>
    </row>
    <row r="287" ht="15.75">
      <c r="A287" s="119"/>
    </row>
    <row r="288" ht="15.75">
      <c r="A288" s="119" t="s">
        <v>4710</v>
      </c>
    </row>
    <row r="289" spans="1:2" ht="15.75">
      <c r="A289" s="119" t="s">
        <v>4711</v>
      </c>
      <c r="B289" s="126" t="s">
        <v>4293</v>
      </c>
    </row>
    <row r="290" spans="1:2" ht="15.75">
      <c r="A290" s="119" t="s">
        <v>4712</v>
      </c>
      <c r="B290" s="126" t="s">
        <v>4293</v>
      </c>
    </row>
    <row r="291" spans="1:2" ht="15.75">
      <c r="A291" s="119" t="s">
        <v>4713</v>
      </c>
      <c r="B291" s="126" t="s">
        <v>4293</v>
      </c>
    </row>
    <row r="292" spans="1:2" ht="15.75">
      <c r="A292" s="119" t="s">
        <v>4714</v>
      </c>
      <c r="B292" s="126" t="s">
        <v>4293</v>
      </c>
    </row>
    <row r="293" spans="1:2" ht="15.75">
      <c r="A293" s="119" t="s">
        <v>4715</v>
      </c>
      <c r="B293" s="126" t="s">
        <v>4293</v>
      </c>
    </row>
    <row r="294" spans="1:2" ht="15.75">
      <c r="A294" s="119" t="s">
        <v>4716</v>
      </c>
      <c r="B294" s="126" t="s">
        <v>4293</v>
      </c>
    </row>
    <row r="295" spans="1:2" ht="15.75">
      <c r="A295" s="119" t="s">
        <v>4717</v>
      </c>
      <c r="B295" s="126" t="s">
        <v>4293</v>
      </c>
    </row>
    <row r="296" spans="1:2" ht="15.75">
      <c r="A296" s="119" t="s">
        <v>4718</v>
      </c>
      <c r="B296" s="126" t="s">
        <v>4293</v>
      </c>
    </row>
    <row r="297" spans="1:2" ht="15.75">
      <c r="A297" s="119" t="s">
        <v>4719</v>
      </c>
      <c r="B297" s="126" t="s">
        <v>4293</v>
      </c>
    </row>
    <row r="298" spans="1:2" ht="15.75">
      <c r="A298" s="119" t="s">
        <v>4720</v>
      </c>
      <c r="B298" s="126" t="s">
        <v>6716</v>
      </c>
    </row>
    <row r="299" spans="1:2" ht="15.75">
      <c r="A299" s="119" t="s">
        <v>4721</v>
      </c>
      <c r="B299" s="126" t="s">
        <v>4293</v>
      </c>
    </row>
    <row r="300" spans="1:2" ht="15.75">
      <c r="A300" s="119" t="s">
        <v>4722</v>
      </c>
      <c r="B300" s="126" t="s">
        <v>4293</v>
      </c>
    </row>
    <row r="301" ht="15.75">
      <c r="A301" s="119"/>
    </row>
    <row r="302" ht="15.75">
      <c r="A302" s="119"/>
    </row>
    <row r="303" ht="15.75">
      <c r="A303" s="119" t="s">
        <v>4723</v>
      </c>
    </row>
    <row r="304" spans="1:2" ht="15.75">
      <c r="A304" s="119" t="s">
        <v>4724</v>
      </c>
      <c r="B304" s="126" t="s">
        <v>5098</v>
      </c>
    </row>
    <row r="305" ht="15.75">
      <c r="A305" s="119"/>
    </row>
    <row r="306" ht="15.75">
      <c r="A306" s="119"/>
    </row>
    <row r="307" ht="15.75">
      <c r="A307" s="119" t="s">
        <v>4725</v>
      </c>
    </row>
    <row r="308" spans="1:2" ht="15.75">
      <c r="A308" s="119" t="s">
        <v>4726</v>
      </c>
      <c r="B308" s="126" t="s">
        <v>4293</v>
      </c>
    </row>
    <row r="309" spans="1:2" ht="15.75">
      <c r="A309" s="119" t="s">
        <v>4727</v>
      </c>
      <c r="B309" s="126" t="s">
        <v>4293</v>
      </c>
    </row>
    <row r="310" spans="1:2" ht="15.75">
      <c r="A310" s="119" t="s">
        <v>4728</v>
      </c>
      <c r="B310" s="126" t="s">
        <v>6716</v>
      </c>
    </row>
    <row r="311" ht="15.75">
      <c r="A311" s="119"/>
    </row>
    <row r="312" ht="15.75">
      <c r="A312" s="119" t="s">
        <v>4729</v>
      </c>
    </row>
    <row r="313" spans="1:2" ht="15.75">
      <c r="A313" s="119" t="s">
        <v>4730</v>
      </c>
      <c r="B313" s="126" t="s">
        <v>4293</v>
      </c>
    </row>
    <row r="314" spans="1:2" ht="15.75">
      <c r="A314" s="119" t="s">
        <v>4731</v>
      </c>
      <c r="B314" s="126" t="s">
        <v>4293</v>
      </c>
    </row>
    <row r="315" spans="1:2" ht="15.75">
      <c r="A315" s="119" t="s">
        <v>4732</v>
      </c>
      <c r="B315" s="126" t="s">
        <v>4293</v>
      </c>
    </row>
    <row r="316" spans="1:2" ht="15.75">
      <c r="A316" s="119" t="s">
        <v>4733</v>
      </c>
      <c r="B316" s="126" t="s">
        <v>4293</v>
      </c>
    </row>
    <row r="317" ht="15.75">
      <c r="A317" s="119"/>
    </row>
    <row r="318" ht="15.75">
      <c r="A318" s="119"/>
    </row>
    <row r="319" ht="15.75">
      <c r="A319" s="119" t="s">
        <v>4734</v>
      </c>
    </row>
    <row r="320" spans="1:2" ht="15.75">
      <c r="A320" s="119" t="s">
        <v>4735</v>
      </c>
      <c r="B320" s="126">
        <v>1</v>
      </c>
    </row>
    <row r="321" spans="1:2" ht="15.75">
      <c r="A321" s="119" t="s">
        <v>4736</v>
      </c>
      <c r="B321" s="126" t="s">
        <v>4293</v>
      </c>
    </row>
    <row r="322" spans="1:2" ht="15.75">
      <c r="A322" s="119" t="s">
        <v>4737</v>
      </c>
      <c r="B322" s="126">
        <v>1</v>
      </c>
    </row>
    <row r="323" spans="1:2" ht="15.75">
      <c r="A323" s="119" t="s">
        <v>4738</v>
      </c>
      <c r="B323" s="126">
        <v>1</v>
      </c>
    </row>
    <row r="324" spans="1:2" ht="15.75">
      <c r="A324" s="119" t="s">
        <v>4739</v>
      </c>
      <c r="B324" s="126" t="s">
        <v>4293</v>
      </c>
    </row>
    <row r="325" spans="1:2" ht="15.75">
      <c r="A325" s="119" t="s">
        <v>4740</v>
      </c>
      <c r="B325" s="126" t="s">
        <v>4293</v>
      </c>
    </row>
    <row r="326" spans="1:2" ht="15.75">
      <c r="A326" s="119" t="s">
        <v>4741</v>
      </c>
      <c r="B326" s="126" t="s">
        <v>4293</v>
      </c>
    </row>
    <row r="327" spans="1:2" ht="15.75">
      <c r="A327" s="119" t="s">
        <v>4742</v>
      </c>
      <c r="B327" s="126" t="s">
        <v>4293</v>
      </c>
    </row>
    <row r="328" spans="1:2" ht="15.75">
      <c r="A328" s="119" t="s">
        <v>4743</v>
      </c>
      <c r="B328" s="126" t="s">
        <v>4293</v>
      </c>
    </row>
    <row r="329" ht="15.75">
      <c r="A329" s="119"/>
    </row>
    <row r="330" ht="15.75">
      <c r="A330" s="119"/>
    </row>
    <row r="331" ht="15.75">
      <c r="A331" s="119" t="s">
        <v>3007</v>
      </c>
    </row>
    <row r="332" spans="1:2" ht="15.75">
      <c r="A332" s="119" t="s">
        <v>4744</v>
      </c>
      <c r="B332" s="126" t="s">
        <v>6716</v>
      </c>
    </row>
    <row r="333" ht="15.75">
      <c r="A333" s="119"/>
    </row>
    <row r="334" ht="15.75">
      <c r="A334" s="119"/>
    </row>
    <row r="335" ht="15.75">
      <c r="A335" s="119" t="s">
        <v>4745</v>
      </c>
    </row>
    <row r="336" spans="1:2" ht="15.75">
      <c r="A336" s="119" t="s">
        <v>4746</v>
      </c>
      <c r="B336" s="126" t="s">
        <v>3298</v>
      </c>
    </row>
    <row r="337" spans="1:2" ht="15.75">
      <c r="A337" s="119" t="s">
        <v>4747</v>
      </c>
      <c r="B337" s="126">
        <v>3</v>
      </c>
    </row>
    <row r="338" ht="15.75">
      <c r="A338" s="119"/>
    </row>
    <row r="339" ht="15.75">
      <c r="A339" s="119"/>
    </row>
    <row r="340" ht="15.75">
      <c r="A340" s="119" t="s">
        <v>4748</v>
      </c>
    </row>
    <row r="341" spans="1:2" ht="15.75">
      <c r="A341" s="119" t="s">
        <v>4749</v>
      </c>
      <c r="B341" s="126">
        <v>1</v>
      </c>
    </row>
    <row r="342" spans="1:2" ht="15.75">
      <c r="A342" s="119" t="s">
        <v>4750</v>
      </c>
      <c r="B342" s="126">
        <v>1</v>
      </c>
    </row>
    <row r="343" spans="1:2" ht="15.75">
      <c r="A343" s="119" t="s">
        <v>4751</v>
      </c>
      <c r="B343" s="126" t="s">
        <v>772</v>
      </c>
    </row>
    <row r="344" spans="1:2" ht="15.75">
      <c r="A344" s="119" t="s">
        <v>4752</v>
      </c>
      <c r="B344" s="126">
        <v>1</v>
      </c>
    </row>
    <row r="345" spans="1:2" ht="15.75">
      <c r="A345" s="119" t="s">
        <v>4753</v>
      </c>
      <c r="B345" s="126">
        <v>1</v>
      </c>
    </row>
    <row r="346" spans="1:2" ht="15.75">
      <c r="A346" s="119" t="s">
        <v>4754</v>
      </c>
      <c r="B346" s="126" t="s">
        <v>6716</v>
      </c>
    </row>
    <row r="347" spans="1:2" ht="15.75">
      <c r="A347" s="119" t="s">
        <v>4755</v>
      </c>
      <c r="B347" s="126" t="s">
        <v>6716</v>
      </c>
    </row>
    <row r="348" spans="1:2" ht="15.75">
      <c r="A348" s="119" t="s">
        <v>4756</v>
      </c>
      <c r="B348" s="126">
        <v>2</v>
      </c>
    </row>
    <row r="349" spans="1:2" ht="15.75">
      <c r="A349" s="119" t="s">
        <v>4757</v>
      </c>
      <c r="B349" s="126">
        <v>2</v>
      </c>
    </row>
    <row r="350" spans="1:2" ht="15.75">
      <c r="A350" s="119" t="s">
        <v>4758</v>
      </c>
      <c r="B350" s="126" t="s">
        <v>772</v>
      </c>
    </row>
    <row r="351" spans="1:2" ht="15.75">
      <c r="A351" s="119" t="s">
        <v>4759</v>
      </c>
      <c r="B351" s="126" t="s">
        <v>772</v>
      </c>
    </row>
    <row r="352" spans="1:2" ht="15.75">
      <c r="A352" s="119" t="s">
        <v>4760</v>
      </c>
      <c r="B352" s="126" t="s">
        <v>772</v>
      </c>
    </row>
    <row r="353" spans="1:2" ht="15.75">
      <c r="A353" s="119" t="s">
        <v>4761</v>
      </c>
      <c r="B353" s="126" t="s">
        <v>772</v>
      </c>
    </row>
    <row r="354" spans="1:2" ht="15.75">
      <c r="A354" s="119" t="s">
        <v>4762</v>
      </c>
      <c r="B354" s="126" t="s">
        <v>772</v>
      </c>
    </row>
    <row r="355" spans="1:2" ht="15.75">
      <c r="A355" s="119" t="s">
        <v>4763</v>
      </c>
      <c r="B355" s="126" t="s">
        <v>772</v>
      </c>
    </row>
    <row r="356" spans="1:2" ht="15.75">
      <c r="A356" s="119" t="s">
        <v>4764</v>
      </c>
      <c r="B356" s="126" t="s">
        <v>772</v>
      </c>
    </row>
    <row r="357" spans="1:2" ht="15.75">
      <c r="A357" s="119" t="s">
        <v>4765</v>
      </c>
      <c r="B357" s="126" t="s">
        <v>772</v>
      </c>
    </row>
    <row r="358" spans="1:2" ht="15.75">
      <c r="A358" s="119" t="s">
        <v>4766</v>
      </c>
      <c r="B358" s="126" t="s">
        <v>772</v>
      </c>
    </row>
    <row r="359" ht="15.75">
      <c r="A359" s="119"/>
    </row>
    <row r="360" ht="15.75">
      <c r="A360" s="119"/>
    </row>
    <row r="361" ht="15.75">
      <c r="A361" s="119" t="s">
        <v>4767</v>
      </c>
    </row>
    <row r="362" spans="1:2" ht="15.75">
      <c r="A362" s="119" t="s">
        <v>4768</v>
      </c>
      <c r="B362" s="126">
        <v>1</v>
      </c>
    </row>
    <row r="363" spans="1:2" ht="15.75">
      <c r="A363" s="119" t="s">
        <v>4769</v>
      </c>
      <c r="B363" s="126">
        <v>1</v>
      </c>
    </row>
    <row r="364" ht="15.75">
      <c r="A364" s="119"/>
    </row>
    <row r="365" ht="15.75">
      <c r="A365" s="119" t="s">
        <v>4770</v>
      </c>
    </row>
    <row r="366" spans="1:2" ht="15.75">
      <c r="A366" s="119" t="s">
        <v>4771</v>
      </c>
      <c r="B366" s="105">
        <v>2.5</v>
      </c>
    </row>
  </sheetData>
  <sheetProtection/>
  <printOptions/>
  <pageMargins left="0.75" right="0.75" top="1" bottom="1" header="0.5" footer="0.5"/>
  <pageSetup orientation="portrait" paperSize="9"/>
  <ignoredErrors>
    <ignoredError sqref="B128:B131 B251:B254 B321:B328 B276:C278 B289:B300 B280:B284 B2:B26 B27:B39 B40:B56 B57:B76 B313:B316 B93:B95 B119:B125 B153:B177 B150:B152 B192:B199 B136:B140 B221:B222 B236:C240 B244:B249 B116:B118 B132:B134 B206:B220 B227:C230 B231:C235 B255:C275 B308:B312 B77:B85 B86:B92 B98:B100 B105:B108 B101:B104 B109:B115 B142:B149 B178:B181 B182:B191" numberStoredAsText="1"/>
  </ignoredErrors>
</worksheet>
</file>

<file path=xl/worksheets/sheet22.xml><?xml version="1.0" encoding="utf-8"?>
<worksheet xmlns="http://schemas.openxmlformats.org/spreadsheetml/2006/main" xmlns:r="http://schemas.openxmlformats.org/officeDocument/2006/relationships">
  <sheetPr codeName="Hoja21"/>
  <dimension ref="A1:C437"/>
  <sheetViews>
    <sheetView zoomScalePageLayoutView="0" workbookViewId="0" topLeftCell="A1">
      <selection activeCell="A307" sqref="A307"/>
    </sheetView>
  </sheetViews>
  <sheetFormatPr defaultColWidth="9.140625" defaultRowHeight="12.75"/>
  <cols>
    <col min="1" max="1" width="70.7109375" style="0" customWidth="1"/>
    <col min="2" max="2" width="9.140625" style="105" customWidth="1"/>
  </cols>
  <sheetData>
    <row r="1" ht="20.25">
      <c r="A1" s="120" t="s">
        <v>4772</v>
      </c>
    </row>
    <row r="2" ht="15.75">
      <c r="A2" s="119"/>
    </row>
    <row r="3" ht="15.75">
      <c r="A3" s="119" t="s">
        <v>4773</v>
      </c>
    </row>
    <row r="4" spans="1:2" ht="15.75">
      <c r="A4" s="119" t="s">
        <v>4774</v>
      </c>
      <c r="B4" s="126" t="s">
        <v>6716</v>
      </c>
    </row>
    <row r="5" spans="1:2" ht="15.75">
      <c r="A5" s="119" t="s">
        <v>4775</v>
      </c>
      <c r="B5" s="126" t="s">
        <v>6716</v>
      </c>
    </row>
    <row r="6" spans="1:2" ht="15.75">
      <c r="A6" s="119" t="s">
        <v>4776</v>
      </c>
      <c r="B6" s="126" t="s">
        <v>6716</v>
      </c>
    </row>
    <row r="7" spans="1:2" ht="15.75">
      <c r="A7" s="119" t="s">
        <v>4777</v>
      </c>
      <c r="B7" s="126">
        <v>1</v>
      </c>
    </row>
    <row r="8" spans="1:2" ht="15.75">
      <c r="A8" s="119" t="s">
        <v>4778</v>
      </c>
      <c r="B8" s="126" t="s">
        <v>6716</v>
      </c>
    </row>
    <row r="9" spans="1:2" ht="15.75">
      <c r="A9" s="119" t="s">
        <v>4779</v>
      </c>
      <c r="B9" s="126">
        <v>1</v>
      </c>
    </row>
    <row r="10" spans="1:2" ht="15.75">
      <c r="A10" s="119" t="s">
        <v>4780</v>
      </c>
      <c r="B10" s="126">
        <v>1</v>
      </c>
    </row>
    <row r="11" spans="1:2" ht="15.75">
      <c r="A11" s="119" t="s">
        <v>4781</v>
      </c>
      <c r="B11" s="126">
        <v>2</v>
      </c>
    </row>
    <row r="12" spans="1:2" ht="15.75">
      <c r="A12" s="119" t="s">
        <v>4782</v>
      </c>
      <c r="B12" s="126">
        <v>5</v>
      </c>
    </row>
    <row r="13" spans="1:2" ht="15.75">
      <c r="A13" s="119" t="s">
        <v>5446</v>
      </c>
      <c r="B13" s="126">
        <v>4</v>
      </c>
    </row>
    <row r="14" spans="1:2" ht="15.75">
      <c r="A14" s="119" t="s">
        <v>5447</v>
      </c>
      <c r="B14" s="126">
        <v>4</v>
      </c>
    </row>
    <row r="15" spans="1:2" ht="15.75">
      <c r="A15" s="119" t="s">
        <v>5448</v>
      </c>
      <c r="B15" s="126">
        <v>4</v>
      </c>
    </row>
    <row r="16" spans="1:2" ht="15.75">
      <c r="A16" s="119" t="s">
        <v>5449</v>
      </c>
      <c r="B16" s="126" t="s">
        <v>3298</v>
      </c>
    </row>
    <row r="17" spans="1:2" ht="15.75">
      <c r="A17" s="119" t="s">
        <v>5450</v>
      </c>
      <c r="B17" s="126">
        <v>3</v>
      </c>
    </row>
    <row r="18" spans="1:2" ht="15.75">
      <c r="A18" s="119" t="s">
        <v>5451</v>
      </c>
      <c r="B18" s="126" t="s">
        <v>3888</v>
      </c>
    </row>
    <row r="19" spans="1:2" ht="15.75">
      <c r="A19" s="119" t="s">
        <v>5452</v>
      </c>
      <c r="B19" s="126" t="s">
        <v>3890</v>
      </c>
    </row>
    <row r="20" spans="1:2" ht="15.75">
      <c r="A20" s="119" t="s">
        <v>5453</v>
      </c>
      <c r="B20" s="126" t="s">
        <v>3888</v>
      </c>
    </row>
    <row r="21" spans="1:2" ht="15.75">
      <c r="A21" s="119" t="s">
        <v>5454</v>
      </c>
      <c r="B21" s="126">
        <v>4</v>
      </c>
    </row>
    <row r="22" spans="1:2" ht="15.75">
      <c r="A22" s="119" t="s">
        <v>5455</v>
      </c>
      <c r="B22" s="126">
        <v>4</v>
      </c>
    </row>
    <row r="23" spans="1:2" ht="15.75">
      <c r="A23" s="119" t="s">
        <v>5456</v>
      </c>
      <c r="B23" s="126" t="s">
        <v>3936</v>
      </c>
    </row>
    <row r="24" spans="1:2" ht="15.75">
      <c r="A24" s="119" t="s">
        <v>5457</v>
      </c>
      <c r="B24" s="126" t="s">
        <v>3939</v>
      </c>
    </row>
    <row r="25" spans="1:2" ht="15.75">
      <c r="A25" s="119" t="s">
        <v>5458</v>
      </c>
      <c r="B25" s="126">
        <v>7</v>
      </c>
    </row>
    <row r="26" spans="1:2" ht="15.75">
      <c r="A26" s="119" t="s">
        <v>5459</v>
      </c>
      <c r="B26" s="126">
        <v>6</v>
      </c>
    </row>
    <row r="27" spans="1:2" ht="15.75">
      <c r="A27" s="119" t="s">
        <v>5460</v>
      </c>
      <c r="B27" s="126" t="s">
        <v>5461</v>
      </c>
    </row>
    <row r="28" spans="1:2" ht="15.75">
      <c r="A28" s="119" t="s">
        <v>5462</v>
      </c>
      <c r="B28" s="126">
        <v>1</v>
      </c>
    </row>
    <row r="29" spans="1:2" ht="15.75">
      <c r="A29" s="119" t="s">
        <v>5463</v>
      </c>
      <c r="B29" s="126">
        <v>1</v>
      </c>
    </row>
    <row r="30" spans="1:2" ht="15.75">
      <c r="A30" s="119" t="s">
        <v>5464</v>
      </c>
      <c r="B30" s="126">
        <v>1</v>
      </c>
    </row>
    <row r="31" spans="1:2" ht="15.75">
      <c r="A31" s="119" t="s">
        <v>5465</v>
      </c>
      <c r="B31" s="126">
        <v>1</v>
      </c>
    </row>
    <row r="32" spans="1:2" ht="15.75">
      <c r="A32" s="119" t="s">
        <v>5466</v>
      </c>
      <c r="B32" s="126">
        <v>1</v>
      </c>
    </row>
    <row r="33" spans="1:2" ht="15.75">
      <c r="A33" s="119" t="s">
        <v>5467</v>
      </c>
      <c r="B33" s="126">
        <v>1</v>
      </c>
    </row>
    <row r="34" spans="1:2" ht="15.75">
      <c r="A34" s="119" t="s">
        <v>5468</v>
      </c>
      <c r="B34" s="126">
        <v>1</v>
      </c>
    </row>
    <row r="35" spans="1:2" ht="15.75">
      <c r="A35" s="119" t="s">
        <v>5469</v>
      </c>
      <c r="B35" s="126">
        <v>1</v>
      </c>
    </row>
    <row r="36" spans="1:2" ht="15.75">
      <c r="A36" s="119" t="s">
        <v>5470</v>
      </c>
      <c r="B36" s="126">
        <v>1.5</v>
      </c>
    </row>
    <row r="37" spans="1:2" ht="15.75">
      <c r="A37" s="119" t="s">
        <v>5471</v>
      </c>
      <c r="B37" s="126">
        <v>1</v>
      </c>
    </row>
    <row r="38" spans="1:2" ht="15.75">
      <c r="A38" s="119" t="s">
        <v>5472</v>
      </c>
      <c r="B38" s="126" t="s">
        <v>772</v>
      </c>
    </row>
    <row r="39" spans="1:2" ht="15.75">
      <c r="A39" s="119" t="s">
        <v>5473</v>
      </c>
      <c r="B39" s="126">
        <v>1</v>
      </c>
    </row>
    <row r="40" spans="1:2" ht="15.75">
      <c r="A40" s="119" t="s">
        <v>5474</v>
      </c>
      <c r="B40" s="126">
        <v>1</v>
      </c>
    </row>
    <row r="41" spans="1:2" ht="15.75">
      <c r="A41" s="119" t="s">
        <v>5475</v>
      </c>
      <c r="B41" s="126" t="s">
        <v>6716</v>
      </c>
    </row>
    <row r="42" spans="1:2" ht="15.75">
      <c r="A42" s="119" t="s">
        <v>5476</v>
      </c>
      <c r="B42" s="126">
        <v>1</v>
      </c>
    </row>
    <row r="43" spans="1:2" ht="15.75">
      <c r="A43" s="119" t="s">
        <v>5477</v>
      </c>
      <c r="B43" s="126">
        <v>1</v>
      </c>
    </row>
    <row r="44" spans="1:2" ht="15.75">
      <c r="A44" s="119" t="s">
        <v>5478</v>
      </c>
      <c r="B44" s="126">
        <v>1</v>
      </c>
    </row>
    <row r="45" spans="1:2" ht="15.75">
      <c r="A45" s="119" t="s">
        <v>5479</v>
      </c>
      <c r="B45" s="126">
        <v>1</v>
      </c>
    </row>
    <row r="46" spans="1:2" ht="15.75">
      <c r="A46" s="119" t="s">
        <v>5480</v>
      </c>
      <c r="B46" s="126" t="s">
        <v>772</v>
      </c>
    </row>
    <row r="47" spans="1:2" ht="15.75">
      <c r="A47" s="119" t="s">
        <v>5481</v>
      </c>
      <c r="B47" s="126" t="s">
        <v>772</v>
      </c>
    </row>
    <row r="48" spans="1:2" ht="15.75">
      <c r="A48" s="119" t="s">
        <v>5482</v>
      </c>
      <c r="B48" s="126" t="s">
        <v>772</v>
      </c>
    </row>
    <row r="49" spans="1:2" ht="15.75">
      <c r="A49" s="119" t="s">
        <v>5483</v>
      </c>
      <c r="B49" s="126" t="s">
        <v>772</v>
      </c>
    </row>
    <row r="50" spans="1:2" ht="15.75">
      <c r="A50" s="119" t="s">
        <v>5484</v>
      </c>
      <c r="B50" s="126">
        <v>1</v>
      </c>
    </row>
    <row r="51" spans="1:2" ht="15.75">
      <c r="A51" s="119" t="s">
        <v>5485</v>
      </c>
      <c r="B51" s="126">
        <v>1</v>
      </c>
    </row>
    <row r="52" ht="15.75">
      <c r="A52" s="119"/>
    </row>
    <row r="53" ht="15.75">
      <c r="A53" s="119" t="s">
        <v>5486</v>
      </c>
    </row>
    <row r="54" spans="1:2" ht="15.75">
      <c r="A54" s="119" t="s">
        <v>5487</v>
      </c>
      <c r="B54" s="126" t="s">
        <v>6716</v>
      </c>
    </row>
    <row r="55" spans="1:2" ht="15.75">
      <c r="A55" s="119" t="s">
        <v>5488</v>
      </c>
      <c r="B55" s="126" t="s">
        <v>6716</v>
      </c>
    </row>
    <row r="56" ht="15.75">
      <c r="A56" s="119"/>
    </row>
    <row r="57" ht="15.75">
      <c r="A57" s="119" t="s">
        <v>5489</v>
      </c>
    </row>
    <row r="58" spans="1:2" ht="15.75">
      <c r="A58" s="119" t="s">
        <v>5490</v>
      </c>
      <c r="B58" s="126" t="s">
        <v>3890</v>
      </c>
    </row>
    <row r="59" spans="1:2" ht="15.75">
      <c r="A59" s="119" t="s">
        <v>5491</v>
      </c>
      <c r="B59" s="126" t="s">
        <v>3888</v>
      </c>
    </row>
    <row r="60" spans="1:2" ht="15.75">
      <c r="A60" s="119" t="s">
        <v>5492</v>
      </c>
      <c r="B60" s="126">
        <v>4</v>
      </c>
    </row>
    <row r="61" spans="1:2" ht="15.75">
      <c r="A61" s="119" t="s">
        <v>5493</v>
      </c>
      <c r="B61" s="126" t="s">
        <v>3890</v>
      </c>
    </row>
    <row r="62" spans="1:2" ht="15.75">
      <c r="A62" s="119" t="s">
        <v>5494</v>
      </c>
      <c r="B62" s="126">
        <v>2</v>
      </c>
    </row>
    <row r="63" spans="1:2" ht="15.75">
      <c r="A63" s="119" t="s">
        <v>5495</v>
      </c>
      <c r="B63" s="126" t="s">
        <v>772</v>
      </c>
    </row>
    <row r="64" spans="1:2" ht="15.75">
      <c r="A64" s="119" t="s">
        <v>5496</v>
      </c>
      <c r="B64" s="126">
        <v>1</v>
      </c>
    </row>
    <row r="65" spans="1:2" ht="15.75">
      <c r="A65" s="119" t="s">
        <v>5497</v>
      </c>
      <c r="B65" s="126" t="s">
        <v>6716</v>
      </c>
    </row>
    <row r="66" spans="1:2" ht="15.75">
      <c r="A66" s="119" t="s">
        <v>5498</v>
      </c>
      <c r="B66" s="126">
        <v>1</v>
      </c>
    </row>
    <row r="67" spans="1:2" ht="15.75">
      <c r="A67" s="119" t="s">
        <v>5499</v>
      </c>
      <c r="B67" s="126" t="s">
        <v>6716</v>
      </c>
    </row>
    <row r="68" spans="1:2" ht="15.75">
      <c r="A68" s="119" t="s">
        <v>5500</v>
      </c>
      <c r="B68" s="126" t="s">
        <v>6716</v>
      </c>
    </row>
    <row r="69" spans="1:2" ht="15.75">
      <c r="A69" s="119" t="s">
        <v>5501</v>
      </c>
      <c r="B69" s="126">
        <v>1</v>
      </c>
    </row>
    <row r="70" spans="1:2" ht="15.75">
      <c r="A70" s="119" t="s">
        <v>5502</v>
      </c>
      <c r="B70" s="126">
        <v>7</v>
      </c>
    </row>
    <row r="71" spans="1:2" ht="15.75">
      <c r="A71" s="119" t="s">
        <v>5503</v>
      </c>
      <c r="B71" s="126" t="s">
        <v>3898</v>
      </c>
    </row>
    <row r="72" spans="1:2" ht="15.75">
      <c r="A72" s="119" t="s">
        <v>5504</v>
      </c>
      <c r="B72" s="126">
        <v>6.5</v>
      </c>
    </row>
    <row r="73" spans="1:2" ht="15.75">
      <c r="A73" s="119" t="s">
        <v>5505</v>
      </c>
      <c r="B73" s="126">
        <v>6.5</v>
      </c>
    </row>
    <row r="74" spans="1:2" ht="15.75">
      <c r="A74" s="119" t="s">
        <v>5506</v>
      </c>
      <c r="B74" s="126">
        <v>6.5</v>
      </c>
    </row>
    <row r="75" spans="1:2" ht="15.75">
      <c r="A75" s="119" t="s">
        <v>5507</v>
      </c>
      <c r="B75" s="126">
        <v>3.5</v>
      </c>
    </row>
    <row r="76" spans="1:2" ht="15.75">
      <c r="A76" s="119" t="s">
        <v>5508</v>
      </c>
      <c r="B76" s="126">
        <v>2</v>
      </c>
    </row>
    <row r="77" spans="1:2" ht="15.75">
      <c r="A77" s="119" t="s">
        <v>5509</v>
      </c>
      <c r="B77" s="126">
        <v>8</v>
      </c>
    </row>
    <row r="78" spans="1:3" ht="15.75">
      <c r="A78" s="119" t="s">
        <v>5510</v>
      </c>
      <c r="B78" s="126">
        <v>8</v>
      </c>
      <c r="C78" s="105"/>
    </row>
    <row r="79" spans="1:3" ht="15.75">
      <c r="A79" s="119" t="s">
        <v>5511</v>
      </c>
      <c r="B79" s="126">
        <v>4.5</v>
      </c>
      <c r="C79" s="105"/>
    </row>
    <row r="80" spans="1:3" ht="15.75">
      <c r="A80" s="119" t="s">
        <v>5512</v>
      </c>
      <c r="B80" s="126">
        <v>1.5</v>
      </c>
      <c r="C80" s="105"/>
    </row>
    <row r="81" spans="1:3" ht="15.75">
      <c r="A81" s="119" t="s">
        <v>5513</v>
      </c>
      <c r="B81" s="126" t="s">
        <v>6716</v>
      </c>
      <c r="C81" s="105"/>
    </row>
    <row r="82" spans="1:3" ht="15.75">
      <c r="A82" s="119" t="s">
        <v>5514</v>
      </c>
      <c r="B82" s="126">
        <v>4.5</v>
      </c>
      <c r="C82" s="105"/>
    </row>
    <row r="83" spans="1:3" ht="15.75">
      <c r="A83" s="119" t="s">
        <v>5515</v>
      </c>
      <c r="B83" s="126">
        <v>4.5</v>
      </c>
      <c r="C83" s="105"/>
    </row>
    <row r="84" spans="1:3" ht="15.75">
      <c r="A84" s="119" t="s">
        <v>5516</v>
      </c>
      <c r="B84" s="126">
        <v>3</v>
      </c>
      <c r="C84" s="105"/>
    </row>
    <row r="85" spans="1:3" ht="15.75">
      <c r="A85" s="119" t="s">
        <v>5517</v>
      </c>
      <c r="B85" s="126">
        <v>3</v>
      </c>
      <c r="C85" s="105"/>
    </row>
    <row r="86" spans="1:3" ht="15.75">
      <c r="A86" s="119" t="s">
        <v>5518</v>
      </c>
      <c r="B86" s="126">
        <v>3</v>
      </c>
      <c r="C86" s="105"/>
    </row>
    <row r="87" spans="1:3" ht="15.75">
      <c r="A87" s="119" t="s">
        <v>5519</v>
      </c>
      <c r="B87" s="126">
        <v>2</v>
      </c>
      <c r="C87" s="105"/>
    </row>
    <row r="88" spans="1:3" ht="15.75">
      <c r="A88" s="119" t="s">
        <v>5520</v>
      </c>
      <c r="B88" s="126">
        <v>2.5</v>
      </c>
      <c r="C88" s="105"/>
    </row>
    <row r="89" spans="1:3" ht="15.75">
      <c r="A89" s="119" t="s">
        <v>5521</v>
      </c>
      <c r="B89" s="126">
        <v>3</v>
      </c>
      <c r="C89" s="105"/>
    </row>
    <row r="90" spans="1:3" ht="15.75">
      <c r="A90" s="119" t="s">
        <v>5522</v>
      </c>
      <c r="B90" s="126">
        <v>2</v>
      </c>
      <c r="C90" s="105"/>
    </row>
    <row r="91" spans="1:3" ht="15.75">
      <c r="A91" s="119" t="s">
        <v>5523</v>
      </c>
      <c r="B91" s="126">
        <v>2</v>
      </c>
      <c r="C91" s="105"/>
    </row>
    <row r="92" spans="1:3" ht="15.75">
      <c r="A92" s="119" t="s">
        <v>5524</v>
      </c>
      <c r="B92" s="126">
        <v>2</v>
      </c>
      <c r="C92" s="105"/>
    </row>
    <row r="93" spans="1:3" ht="15.75">
      <c r="A93" s="119" t="s">
        <v>5525</v>
      </c>
      <c r="B93" s="126">
        <v>2</v>
      </c>
      <c r="C93" s="105"/>
    </row>
    <row r="94" spans="1:3" ht="15.75">
      <c r="A94" s="119" t="s">
        <v>5526</v>
      </c>
      <c r="B94" s="126">
        <v>3</v>
      </c>
      <c r="C94" s="105"/>
    </row>
    <row r="95" spans="1:3" ht="15.75">
      <c r="A95" s="119" t="s">
        <v>5527</v>
      </c>
      <c r="B95" s="126">
        <v>2</v>
      </c>
      <c r="C95" s="105"/>
    </row>
    <row r="96" spans="1:3" ht="15.75">
      <c r="A96" s="119" t="s">
        <v>5528</v>
      </c>
      <c r="B96" s="126">
        <v>2</v>
      </c>
      <c r="C96" s="105"/>
    </row>
    <row r="97" spans="1:2" ht="15.75">
      <c r="A97" s="119" t="s">
        <v>5529</v>
      </c>
      <c r="B97" s="126">
        <v>4.5</v>
      </c>
    </row>
    <row r="98" spans="1:2" ht="15.75">
      <c r="A98" s="119" t="s">
        <v>5530</v>
      </c>
      <c r="B98" s="126">
        <v>4.5</v>
      </c>
    </row>
    <row r="99" spans="1:2" ht="15.75">
      <c r="A99" s="119" t="s">
        <v>5531</v>
      </c>
      <c r="B99" s="126">
        <v>4.5</v>
      </c>
    </row>
    <row r="100" spans="1:2" ht="15.75">
      <c r="A100" s="119" t="s">
        <v>5532</v>
      </c>
      <c r="B100" s="126">
        <v>1</v>
      </c>
    </row>
    <row r="101" spans="1:2" ht="15.75">
      <c r="A101" s="119" t="s">
        <v>5533</v>
      </c>
      <c r="B101" s="126">
        <v>1</v>
      </c>
    </row>
    <row r="102" spans="1:2" ht="15.75">
      <c r="A102" s="119" t="s">
        <v>5534</v>
      </c>
      <c r="B102" s="126">
        <v>2</v>
      </c>
    </row>
    <row r="103" spans="1:2" ht="15.75">
      <c r="A103" s="119" t="s">
        <v>5535</v>
      </c>
      <c r="B103" s="126">
        <v>1</v>
      </c>
    </row>
    <row r="104" spans="1:2" ht="15.75">
      <c r="A104" s="119" t="s">
        <v>5536</v>
      </c>
      <c r="B104" s="126">
        <v>3</v>
      </c>
    </row>
    <row r="105" spans="1:2" ht="15.75">
      <c r="A105" s="119" t="s">
        <v>5537</v>
      </c>
      <c r="B105" s="126">
        <v>4.5</v>
      </c>
    </row>
    <row r="106" spans="1:2" ht="15.75">
      <c r="A106" s="119" t="s">
        <v>5538</v>
      </c>
      <c r="B106" s="126">
        <v>4</v>
      </c>
    </row>
    <row r="107" spans="1:2" ht="15.75">
      <c r="A107" s="119" t="s">
        <v>5539</v>
      </c>
      <c r="B107" s="126">
        <v>4.5</v>
      </c>
    </row>
    <row r="108" ht="15.75">
      <c r="A108" s="119"/>
    </row>
    <row r="109" ht="15.75">
      <c r="A109" s="119"/>
    </row>
    <row r="111" ht="20.25">
      <c r="A111" s="120" t="s">
        <v>5540</v>
      </c>
    </row>
    <row r="112" ht="20.25">
      <c r="A112" s="120"/>
    </row>
    <row r="113" ht="15.75">
      <c r="A113" s="119" t="s">
        <v>5541</v>
      </c>
    </row>
    <row r="114" spans="1:2" ht="15.75">
      <c r="A114" s="119" t="s">
        <v>5542</v>
      </c>
      <c r="B114" s="126">
        <v>2</v>
      </c>
    </row>
    <row r="115" ht="15.75">
      <c r="A115" s="119"/>
    </row>
    <row r="116" ht="15.75">
      <c r="A116" s="119"/>
    </row>
    <row r="117" ht="15.75">
      <c r="A117" s="119" t="s">
        <v>5543</v>
      </c>
    </row>
    <row r="118" spans="1:2" ht="15.75">
      <c r="A118" s="119" t="s">
        <v>5544</v>
      </c>
      <c r="B118" s="126">
        <v>2</v>
      </c>
    </row>
    <row r="119" ht="15.75">
      <c r="A119" s="119"/>
    </row>
    <row r="120" ht="15.75">
      <c r="A120" s="119"/>
    </row>
    <row r="121" ht="15.75">
      <c r="A121" s="119" t="s">
        <v>3007</v>
      </c>
    </row>
    <row r="122" spans="1:2" ht="15.75">
      <c r="A122" s="119" t="s">
        <v>5545</v>
      </c>
      <c r="B122" s="126">
        <v>2</v>
      </c>
    </row>
    <row r="123" spans="1:2" ht="15.75">
      <c r="A123" s="119" t="s">
        <v>5546</v>
      </c>
      <c r="B123" s="126" t="s">
        <v>5098</v>
      </c>
    </row>
    <row r="124" spans="1:2" ht="15.75">
      <c r="A124" s="119" t="s">
        <v>5547</v>
      </c>
      <c r="B124" s="126" t="s">
        <v>5098</v>
      </c>
    </row>
    <row r="125" ht="15.75">
      <c r="A125" s="119"/>
    </row>
    <row r="126" ht="15.75">
      <c r="A126" s="119"/>
    </row>
    <row r="127" ht="15.75">
      <c r="A127" s="119" t="s">
        <v>5548</v>
      </c>
    </row>
    <row r="128" spans="1:2" ht="15.75">
      <c r="A128" s="119" t="s">
        <v>5549</v>
      </c>
      <c r="B128" s="126" t="s">
        <v>5098</v>
      </c>
    </row>
    <row r="129" spans="1:2" ht="15.75">
      <c r="A129" s="119" t="s">
        <v>5542</v>
      </c>
      <c r="B129" s="126">
        <v>2</v>
      </c>
    </row>
    <row r="130" spans="1:2" ht="15.75">
      <c r="A130" s="119" t="s">
        <v>5550</v>
      </c>
      <c r="B130" s="126" t="s">
        <v>772</v>
      </c>
    </row>
    <row r="131" ht="15.75">
      <c r="A131" s="119"/>
    </row>
    <row r="132" ht="15.75">
      <c r="A132" s="119"/>
    </row>
    <row r="133" ht="15.75">
      <c r="A133" s="119" t="s">
        <v>5551</v>
      </c>
    </row>
    <row r="134" spans="1:2" ht="15.75">
      <c r="A134" s="119" t="s">
        <v>2893</v>
      </c>
      <c r="B134" s="126">
        <v>0</v>
      </c>
    </row>
    <row r="135" spans="1:2" ht="15.75">
      <c r="A135" s="119" t="s">
        <v>2894</v>
      </c>
      <c r="B135" s="126" t="s">
        <v>772</v>
      </c>
    </row>
    <row r="137" ht="20.25">
      <c r="A137" s="122" t="s">
        <v>5552</v>
      </c>
    </row>
    <row r="138" ht="15.75">
      <c r="A138" s="119"/>
    </row>
    <row r="139" ht="15.75">
      <c r="A139" s="119" t="s">
        <v>5553</v>
      </c>
    </row>
    <row r="140" ht="15.75">
      <c r="A140" s="119"/>
    </row>
    <row r="141" ht="15.75">
      <c r="A141" s="119" t="s">
        <v>5554</v>
      </c>
    </row>
    <row r="142" spans="1:2" ht="15.75">
      <c r="A142" s="119" t="s">
        <v>5555</v>
      </c>
      <c r="B142" s="126">
        <v>1</v>
      </c>
    </row>
    <row r="143" spans="1:2" ht="15.75">
      <c r="A143" s="119" t="s">
        <v>5556</v>
      </c>
      <c r="B143" s="126">
        <v>0</v>
      </c>
    </row>
    <row r="144" spans="1:2" ht="15.75">
      <c r="A144" s="119" t="s">
        <v>5557</v>
      </c>
      <c r="B144" s="126" t="s">
        <v>772</v>
      </c>
    </row>
    <row r="145" spans="1:2" ht="15.75">
      <c r="A145" s="119" t="s">
        <v>5558</v>
      </c>
      <c r="B145" s="126">
        <v>0</v>
      </c>
    </row>
    <row r="146" spans="1:2" ht="15.75">
      <c r="A146" s="119" t="s">
        <v>5559</v>
      </c>
      <c r="B146" s="126" t="s">
        <v>772</v>
      </c>
    </row>
    <row r="147" spans="1:2" ht="15.75">
      <c r="A147" s="119" t="s">
        <v>5560</v>
      </c>
      <c r="B147" s="126">
        <v>1</v>
      </c>
    </row>
    <row r="148" ht="15.75">
      <c r="A148" s="119"/>
    </row>
    <row r="149" ht="15.75">
      <c r="A149" s="119" t="s">
        <v>5561</v>
      </c>
    </row>
    <row r="150" spans="1:2" ht="15.75">
      <c r="A150" s="119" t="s">
        <v>5562</v>
      </c>
      <c r="B150" s="126">
        <v>1</v>
      </c>
    </row>
    <row r="151" spans="1:2" ht="15.75">
      <c r="A151" s="119"/>
      <c r="B151" s="126"/>
    </row>
    <row r="152" ht="15.75">
      <c r="A152" s="119" t="s">
        <v>3214</v>
      </c>
    </row>
    <row r="153" spans="1:2" ht="15.75">
      <c r="A153" s="119" t="s">
        <v>5563</v>
      </c>
      <c r="B153" s="126">
        <v>1</v>
      </c>
    </row>
    <row r="154" spans="1:2" ht="15.75">
      <c r="A154" s="119" t="s">
        <v>5564</v>
      </c>
      <c r="B154" s="126" t="s">
        <v>772</v>
      </c>
    </row>
    <row r="155" ht="15.75">
      <c r="A155" s="119"/>
    </row>
    <row r="156" ht="15.75">
      <c r="A156" s="119" t="s">
        <v>3305</v>
      </c>
    </row>
    <row r="157" spans="1:2" ht="15.75">
      <c r="A157" s="119" t="s">
        <v>5565</v>
      </c>
      <c r="B157" s="126">
        <v>1</v>
      </c>
    </row>
    <row r="158" ht="15.75">
      <c r="A158" s="119"/>
    </row>
    <row r="159" ht="15.75">
      <c r="A159" s="119" t="s">
        <v>5566</v>
      </c>
    </row>
    <row r="160" spans="1:2" ht="15.75">
      <c r="A160" s="119" t="s">
        <v>5567</v>
      </c>
      <c r="B160" s="126">
        <v>0</v>
      </c>
    </row>
    <row r="161" spans="1:2" ht="15.75">
      <c r="A161" s="119" t="s">
        <v>5568</v>
      </c>
      <c r="B161" s="126" t="s">
        <v>772</v>
      </c>
    </row>
    <row r="162" spans="1:2" ht="15.75">
      <c r="A162" s="119" t="s">
        <v>5562</v>
      </c>
      <c r="B162" s="126">
        <v>1</v>
      </c>
    </row>
    <row r="163" ht="15.75">
      <c r="A163" s="119"/>
    </row>
    <row r="164" ht="15.75">
      <c r="A164" s="119" t="s">
        <v>5569</v>
      </c>
    </row>
    <row r="165" spans="1:2" ht="15.75">
      <c r="A165" s="119" t="s">
        <v>5570</v>
      </c>
      <c r="B165" s="126">
        <v>0</v>
      </c>
    </row>
    <row r="166" spans="1:2" ht="15.75">
      <c r="A166" s="119" t="s">
        <v>5571</v>
      </c>
      <c r="B166" s="126" t="s">
        <v>772</v>
      </c>
    </row>
    <row r="167" ht="15.75">
      <c r="A167" s="119"/>
    </row>
    <row r="168" ht="15.75">
      <c r="A168" s="119" t="s">
        <v>5572</v>
      </c>
    </row>
    <row r="169" spans="1:2" ht="15.75">
      <c r="A169" s="119" t="s">
        <v>5573</v>
      </c>
      <c r="B169" s="126">
        <v>1</v>
      </c>
    </row>
    <row r="170" spans="1:2" ht="15.75">
      <c r="A170" s="119" t="s">
        <v>5574</v>
      </c>
      <c r="B170" s="126">
        <v>0</v>
      </c>
    </row>
    <row r="171" spans="1:2" ht="15.75">
      <c r="A171" s="119" t="s">
        <v>5575</v>
      </c>
      <c r="B171" s="126" t="s">
        <v>772</v>
      </c>
    </row>
    <row r="172" ht="15.75">
      <c r="A172" s="119"/>
    </row>
    <row r="173" ht="15.75">
      <c r="A173" s="119" t="s">
        <v>5576</v>
      </c>
    </row>
    <row r="174" ht="15.75">
      <c r="A174" s="119"/>
    </row>
    <row r="175" ht="15.75">
      <c r="A175" s="119" t="s">
        <v>5554</v>
      </c>
    </row>
    <row r="176" spans="1:2" ht="15.75">
      <c r="A176" s="119" t="s">
        <v>5577</v>
      </c>
      <c r="B176" s="126">
        <v>3</v>
      </c>
    </row>
    <row r="177" spans="1:2" ht="15.75">
      <c r="A177" s="119" t="s">
        <v>5578</v>
      </c>
      <c r="B177" s="126">
        <v>2</v>
      </c>
    </row>
    <row r="178" spans="1:2" ht="15.75">
      <c r="A178" s="119" t="s">
        <v>5579</v>
      </c>
      <c r="B178" s="126">
        <v>1</v>
      </c>
    </row>
    <row r="179" spans="1:2" ht="15.75">
      <c r="A179" s="119" t="s">
        <v>5580</v>
      </c>
      <c r="B179" s="126">
        <v>3</v>
      </c>
    </row>
    <row r="180" spans="1:2" ht="15.75">
      <c r="A180" s="119" t="s">
        <v>5581</v>
      </c>
      <c r="B180" s="126">
        <v>2</v>
      </c>
    </row>
    <row r="181" ht="15.75">
      <c r="A181" s="119"/>
    </row>
    <row r="182" ht="15.75">
      <c r="A182" s="119"/>
    </row>
    <row r="183" ht="15.75">
      <c r="A183" s="119" t="s">
        <v>5582</v>
      </c>
    </row>
    <row r="184" spans="1:2" ht="15.75">
      <c r="A184" s="119" t="s">
        <v>5583</v>
      </c>
      <c r="B184" s="126">
        <v>3</v>
      </c>
    </row>
    <row r="185" spans="1:2" ht="15.75">
      <c r="A185" s="119" t="s">
        <v>5584</v>
      </c>
      <c r="B185" s="126">
        <v>2</v>
      </c>
    </row>
    <row r="186" spans="1:2" ht="15.75">
      <c r="A186" s="119" t="s">
        <v>5585</v>
      </c>
      <c r="B186" s="126">
        <v>1</v>
      </c>
    </row>
    <row r="187" ht="15.75">
      <c r="A187" s="119"/>
    </row>
    <row r="188" ht="15.75">
      <c r="A188" s="119" t="s">
        <v>5561</v>
      </c>
    </row>
    <row r="189" spans="1:2" ht="15.75">
      <c r="A189" s="119" t="s">
        <v>5577</v>
      </c>
      <c r="B189" s="126">
        <v>3</v>
      </c>
    </row>
    <row r="190" spans="1:2" ht="15.75">
      <c r="A190" s="119" t="s">
        <v>5578</v>
      </c>
      <c r="B190" s="126">
        <v>2</v>
      </c>
    </row>
    <row r="191" spans="1:2" ht="15.75">
      <c r="A191" s="119" t="s">
        <v>5579</v>
      </c>
      <c r="B191" s="126">
        <v>1</v>
      </c>
    </row>
    <row r="192" spans="1:2" ht="15.75">
      <c r="A192" s="119" t="s">
        <v>5586</v>
      </c>
      <c r="B192" s="126">
        <v>2</v>
      </c>
    </row>
    <row r="193" spans="1:2" ht="15.75">
      <c r="A193" s="119" t="s">
        <v>4110</v>
      </c>
      <c r="B193" s="126">
        <v>2</v>
      </c>
    </row>
    <row r="194" ht="15.75">
      <c r="A194" s="119"/>
    </row>
    <row r="195" ht="15.75">
      <c r="A195" s="119" t="s">
        <v>4729</v>
      </c>
    </row>
    <row r="196" spans="1:2" ht="15.75">
      <c r="A196" s="119" t="s">
        <v>5587</v>
      </c>
      <c r="B196" s="126">
        <v>2</v>
      </c>
    </row>
    <row r="197" ht="15.75">
      <c r="A197" s="119"/>
    </row>
    <row r="198" ht="15.75">
      <c r="A198" s="119" t="s">
        <v>3007</v>
      </c>
    </row>
    <row r="199" spans="1:2" ht="15.75">
      <c r="A199" s="119" t="s">
        <v>5583</v>
      </c>
      <c r="B199" s="126">
        <v>3</v>
      </c>
    </row>
    <row r="200" spans="1:2" ht="15.75">
      <c r="A200" s="119" t="s">
        <v>5584</v>
      </c>
      <c r="B200" s="126">
        <v>2</v>
      </c>
    </row>
    <row r="201" spans="1:2" ht="15.75">
      <c r="A201" s="119" t="s">
        <v>5588</v>
      </c>
      <c r="B201" s="126">
        <v>2</v>
      </c>
    </row>
    <row r="202" ht="15.75">
      <c r="A202" s="119"/>
    </row>
    <row r="203" ht="15.75">
      <c r="A203" s="119" t="s">
        <v>3214</v>
      </c>
    </row>
    <row r="204" spans="1:2" ht="15.75">
      <c r="A204" s="119" t="s">
        <v>5589</v>
      </c>
      <c r="B204" s="126">
        <v>3</v>
      </c>
    </row>
    <row r="205" spans="1:2" ht="15.75">
      <c r="A205" s="119" t="s">
        <v>5590</v>
      </c>
      <c r="B205" s="126">
        <v>2</v>
      </c>
    </row>
    <row r="206" spans="1:2" ht="15.75">
      <c r="A206" s="119" t="s">
        <v>5591</v>
      </c>
      <c r="B206" s="126">
        <v>2</v>
      </c>
    </row>
    <row r="207" ht="15.75">
      <c r="A207" s="119"/>
    </row>
    <row r="208" ht="15.75">
      <c r="A208" s="119" t="s">
        <v>5592</v>
      </c>
    </row>
    <row r="209" spans="1:2" ht="15.75">
      <c r="A209" s="119" t="s">
        <v>5593</v>
      </c>
      <c r="B209" s="126">
        <v>2</v>
      </c>
    </row>
    <row r="210" ht="15.75">
      <c r="A210" s="119"/>
    </row>
    <row r="211" ht="15.75">
      <c r="A211" s="119" t="s">
        <v>3305</v>
      </c>
    </row>
    <row r="212" spans="1:2" ht="15.75">
      <c r="A212" s="119" t="s">
        <v>5577</v>
      </c>
      <c r="B212" s="126">
        <v>3</v>
      </c>
    </row>
    <row r="213" spans="1:2" ht="15.75">
      <c r="A213" s="119" t="s">
        <v>5578</v>
      </c>
      <c r="B213" s="126">
        <v>2</v>
      </c>
    </row>
    <row r="214" spans="1:2" ht="15.75">
      <c r="A214" s="119" t="s">
        <v>5579</v>
      </c>
      <c r="B214" s="126">
        <v>1</v>
      </c>
    </row>
    <row r="215" spans="1:2" ht="15.75">
      <c r="A215" s="119" t="s">
        <v>5594</v>
      </c>
      <c r="B215" s="126">
        <v>3</v>
      </c>
    </row>
    <row r="216" spans="1:2" ht="15.75">
      <c r="A216" s="119" t="s">
        <v>5595</v>
      </c>
      <c r="B216" s="126">
        <v>2</v>
      </c>
    </row>
    <row r="217" spans="1:2" ht="15.75">
      <c r="A217" s="119" t="s">
        <v>5596</v>
      </c>
      <c r="B217" s="126">
        <v>1</v>
      </c>
    </row>
    <row r="218" spans="1:2" ht="15.75">
      <c r="A218" s="119" t="s">
        <v>5597</v>
      </c>
      <c r="B218" s="126">
        <v>3</v>
      </c>
    </row>
    <row r="219" spans="1:2" ht="15.75">
      <c r="A219" s="119" t="s">
        <v>5598</v>
      </c>
      <c r="B219" s="126">
        <v>3</v>
      </c>
    </row>
    <row r="220" spans="1:2" ht="15.75">
      <c r="A220" s="119" t="s">
        <v>5599</v>
      </c>
      <c r="B220" s="126">
        <v>2</v>
      </c>
    </row>
    <row r="221" spans="1:2" ht="15.75">
      <c r="A221" s="119" t="s">
        <v>5600</v>
      </c>
      <c r="B221" s="126">
        <v>1</v>
      </c>
    </row>
    <row r="222" ht="15.75">
      <c r="A222" s="119"/>
    </row>
    <row r="223" ht="15.75">
      <c r="A223" s="119" t="s">
        <v>5566</v>
      </c>
    </row>
    <row r="224" spans="1:2" ht="15.75">
      <c r="A224" s="119" t="s">
        <v>5577</v>
      </c>
      <c r="B224" s="126">
        <v>3</v>
      </c>
    </row>
    <row r="225" spans="1:2" ht="15.75">
      <c r="A225" s="119" t="s">
        <v>5578</v>
      </c>
      <c r="B225" s="126">
        <v>2</v>
      </c>
    </row>
    <row r="226" spans="1:2" ht="15.75">
      <c r="A226" s="119" t="s">
        <v>5579</v>
      </c>
      <c r="B226" s="126">
        <v>1</v>
      </c>
    </row>
    <row r="227" spans="1:2" ht="15.75">
      <c r="A227" s="119" t="s">
        <v>5601</v>
      </c>
      <c r="B227" s="126">
        <v>2</v>
      </c>
    </row>
    <row r="228" spans="1:2" ht="15.75">
      <c r="A228" s="119" t="s">
        <v>5602</v>
      </c>
      <c r="B228" s="126">
        <v>2</v>
      </c>
    </row>
    <row r="229" spans="1:2" ht="15.75">
      <c r="A229" s="119" t="s">
        <v>5603</v>
      </c>
      <c r="B229" s="105">
        <v>2</v>
      </c>
    </row>
    <row r="230" spans="1:2" ht="15.75">
      <c r="A230" s="119" t="s">
        <v>6740</v>
      </c>
      <c r="B230" s="126">
        <v>2</v>
      </c>
    </row>
    <row r="231" ht="15.75">
      <c r="A231" s="119"/>
    </row>
    <row r="232" ht="15.75">
      <c r="A232" s="119" t="s">
        <v>5569</v>
      </c>
    </row>
    <row r="233" spans="1:2" ht="15.75">
      <c r="A233" s="119" t="s">
        <v>6741</v>
      </c>
      <c r="B233" s="126">
        <v>3</v>
      </c>
    </row>
    <row r="234" spans="1:2" ht="15.75">
      <c r="A234" s="119" t="s">
        <v>6742</v>
      </c>
      <c r="B234" s="126">
        <v>2</v>
      </c>
    </row>
    <row r="235" spans="1:2" ht="15.75">
      <c r="A235" s="119" t="s">
        <v>6743</v>
      </c>
      <c r="B235" s="126">
        <v>4</v>
      </c>
    </row>
    <row r="236" spans="1:2" ht="15.75">
      <c r="A236" s="119" t="s">
        <v>6744</v>
      </c>
      <c r="B236" s="126" t="s">
        <v>5098</v>
      </c>
    </row>
    <row r="237" spans="1:2" ht="15.75">
      <c r="A237" s="119" t="s">
        <v>6745</v>
      </c>
      <c r="B237" s="126" t="s">
        <v>5098</v>
      </c>
    </row>
    <row r="238" spans="1:2" ht="15.75">
      <c r="A238" s="119" t="s">
        <v>6746</v>
      </c>
      <c r="B238" s="126">
        <v>1</v>
      </c>
    </row>
    <row r="239" spans="1:2" ht="15.75">
      <c r="A239" s="119" t="s">
        <v>6747</v>
      </c>
      <c r="B239" s="126">
        <v>3</v>
      </c>
    </row>
    <row r="240" spans="1:2" ht="15.75">
      <c r="A240" s="119" t="s">
        <v>6748</v>
      </c>
      <c r="B240" s="126">
        <v>2</v>
      </c>
    </row>
    <row r="241" spans="1:2" ht="15.75">
      <c r="A241" s="119" t="s">
        <v>6749</v>
      </c>
      <c r="B241" s="126">
        <v>2</v>
      </c>
    </row>
    <row r="242" ht="15.75">
      <c r="A242" s="119"/>
    </row>
    <row r="243" ht="15.75">
      <c r="A243" s="119" t="s">
        <v>5572</v>
      </c>
    </row>
    <row r="244" spans="1:2" ht="15.75">
      <c r="A244" s="119" t="s">
        <v>5577</v>
      </c>
      <c r="B244" s="126">
        <v>3</v>
      </c>
    </row>
    <row r="245" spans="1:2" ht="15.75">
      <c r="A245" s="119" t="s">
        <v>5578</v>
      </c>
      <c r="B245" s="126">
        <v>2</v>
      </c>
    </row>
    <row r="246" spans="1:2" ht="15.75">
      <c r="A246" s="119" t="s">
        <v>5579</v>
      </c>
      <c r="B246" s="126">
        <v>1</v>
      </c>
    </row>
    <row r="247" spans="1:2" ht="15.75">
      <c r="A247" s="119" t="s">
        <v>6750</v>
      </c>
      <c r="B247" s="126">
        <v>2</v>
      </c>
    </row>
    <row r="248" spans="1:2" ht="15.75">
      <c r="A248" s="119" t="s">
        <v>6751</v>
      </c>
      <c r="B248" s="126">
        <v>3</v>
      </c>
    </row>
    <row r="249" spans="1:2" ht="15.75">
      <c r="A249" s="119" t="s">
        <v>6752</v>
      </c>
      <c r="B249" s="126">
        <v>2</v>
      </c>
    </row>
    <row r="250" spans="1:2" ht="15.75">
      <c r="A250" s="119" t="s">
        <v>6753</v>
      </c>
      <c r="B250" s="126">
        <v>1</v>
      </c>
    </row>
    <row r="251" spans="1:2" ht="15.75">
      <c r="A251" s="119" t="s">
        <v>6754</v>
      </c>
      <c r="B251" s="126">
        <v>3</v>
      </c>
    </row>
    <row r="252" ht="15.75">
      <c r="A252" s="119"/>
    </row>
    <row r="253" ht="15.75">
      <c r="A253" s="119" t="s">
        <v>6755</v>
      </c>
    </row>
    <row r="254" ht="15.75">
      <c r="A254" s="119"/>
    </row>
    <row r="255" ht="15.75">
      <c r="A255" s="119" t="s">
        <v>3214</v>
      </c>
    </row>
    <row r="256" spans="1:2" ht="15.75">
      <c r="A256" s="119" t="s">
        <v>6756</v>
      </c>
      <c r="B256" s="126">
        <v>3</v>
      </c>
    </row>
    <row r="257" spans="1:2" ht="15.75">
      <c r="A257" s="119" t="s">
        <v>6757</v>
      </c>
      <c r="B257" s="126">
        <v>1</v>
      </c>
    </row>
    <row r="258" spans="1:2" ht="15.75">
      <c r="A258" s="119" t="s">
        <v>6758</v>
      </c>
      <c r="B258" s="126">
        <v>1</v>
      </c>
    </row>
    <row r="259" spans="1:2" ht="15.75">
      <c r="A259" s="119" t="s">
        <v>6759</v>
      </c>
      <c r="B259" s="126">
        <v>1</v>
      </c>
    </row>
    <row r="260" spans="1:2" ht="15.75">
      <c r="A260" s="119"/>
      <c r="B260" s="126"/>
    </row>
    <row r="261" ht="15.75">
      <c r="A261" s="119" t="s">
        <v>3007</v>
      </c>
    </row>
    <row r="262" spans="1:2" ht="15.75">
      <c r="A262" s="119" t="s">
        <v>6760</v>
      </c>
      <c r="B262" s="126">
        <v>1</v>
      </c>
    </row>
    <row r="263" ht="15.75">
      <c r="A263" s="119"/>
    </row>
    <row r="264" ht="15.75">
      <c r="A264" s="119" t="s">
        <v>6761</v>
      </c>
    </row>
    <row r="265" ht="15.75">
      <c r="A265" s="119"/>
    </row>
    <row r="266" ht="15.75">
      <c r="A266" s="119" t="s">
        <v>3305</v>
      </c>
    </row>
    <row r="267" spans="1:2" ht="15.75">
      <c r="A267" s="119" t="s">
        <v>6762</v>
      </c>
      <c r="B267" s="126">
        <v>3</v>
      </c>
    </row>
    <row r="268" spans="1:2" ht="15.75">
      <c r="A268" s="119" t="s">
        <v>6763</v>
      </c>
      <c r="B268" s="126">
        <v>2</v>
      </c>
    </row>
    <row r="269" spans="1:2" ht="15.75">
      <c r="A269" s="119" t="s">
        <v>6764</v>
      </c>
      <c r="B269" s="126">
        <v>2</v>
      </c>
    </row>
    <row r="270" spans="1:2" ht="15.75">
      <c r="A270" s="119" t="s">
        <v>6765</v>
      </c>
      <c r="B270" s="126" t="s">
        <v>6716</v>
      </c>
    </row>
    <row r="271" spans="1:2" ht="15.75">
      <c r="A271" s="119" t="s">
        <v>6766</v>
      </c>
      <c r="B271" s="126" t="s">
        <v>772</v>
      </c>
    </row>
    <row r="272" spans="1:2" ht="15.75">
      <c r="A272" s="119" t="s">
        <v>6767</v>
      </c>
      <c r="B272" s="126">
        <v>2</v>
      </c>
    </row>
    <row r="273" spans="1:2" ht="15.75">
      <c r="A273" s="119" t="s">
        <v>6768</v>
      </c>
      <c r="B273" s="126">
        <v>2</v>
      </c>
    </row>
    <row r="274" spans="1:2" ht="15.75">
      <c r="A274" s="119" t="s">
        <v>6769</v>
      </c>
      <c r="B274" s="126">
        <v>2</v>
      </c>
    </row>
    <row r="275" spans="1:2" ht="15.75">
      <c r="A275" s="119" t="s">
        <v>6770</v>
      </c>
      <c r="B275" s="126">
        <v>2</v>
      </c>
    </row>
    <row r="276" spans="1:2" ht="15.75">
      <c r="A276" s="119" t="s">
        <v>6771</v>
      </c>
      <c r="B276" s="126" t="s">
        <v>6716</v>
      </c>
    </row>
    <row r="277" spans="1:2" ht="15.75">
      <c r="A277" s="119" t="s">
        <v>6772</v>
      </c>
      <c r="B277" s="126">
        <v>2</v>
      </c>
    </row>
    <row r="278" ht="15.75">
      <c r="A278" s="119"/>
    </row>
    <row r="279" ht="15.75">
      <c r="A279" s="119" t="s">
        <v>6773</v>
      </c>
    </row>
    <row r="280" spans="1:2" ht="15.75">
      <c r="A280" s="119" t="s">
        <v>6774</v>
      </c>
      <c r="B280" s="126" t="s">
        <v>5098</v>
      </c>
    </row>
    <row r="281" spans="1:2" ht="15.75">
      <c r="A281" s="119" t="s">
        <v>6775</v>
      </c>
      <c r="B281" s="126" t="s">
        <v>5098</v>
      </c>
    </row>
    <row r="282" spans="1:2" ht="15.75">
      <c r="A282" s="119" t="s">
        <v>6776</v>
      </c>
      <c r="B282" s="126" t="s">
        <v>5098</v>
      </c>
    </row>
    <row r="283" spans="1:2" ht="15.75">
      <c r="A283" s="119" t="s">
        <v>6777</v>
      </c>
      <c r="B283" s="126">
        <v>2</v>
      </c>
    </row>
    <row r="284" spans="1:2" ht="15.75">
      <c r="A284" s="119" t="s">
        <v>6778</v>
      </c>
      <c r="B284" s="126">
        <v>2</v>
      </c>
    </row>
    <row r="285" spans="1:2" ht="15.75">
      <c r="A285" s="119" t="s">
        <v>6779</v>
      </c>
      <c r="B285" s="126">
        <v>2</v>
      </c>
    </row>
    <row r="286" spans="1:2" ht="15.75">
      <c r="A286" s="119" t="s">
        <v>6780</v>
      </c>
      <c r="B286" s="126">
        <v>2</v>
      </c>
    </row>
    <row r="287" spans="1:2" ht="15.75">
      <c r="A287" s="119" t="s">
        <v>6781</v>
      </c>
      <c r="B287" s="126">
        <v>2</v>
      </c>
    </row>
    <row r="288" ht="15.75">
      <c r="A288" s="119"/>
    </row>
    <row r="289" ht="15.75">
      <c r="A289" s="119" t="s">
        <v>6782</v>
      </c>
    </row>
    <row r="290" ht="15.75">
      <c r="A290" s="119"/>
    </row>
    <row r="291" ht="15.75">
      <c r="A291" s="119" t="s">
        <v>6783</v>
      </c>
    </row>
    <row r="292" spans="1:2" ht="15.75">
      <c r="A292" s="119" t="s">
        <v>6784</v>
      </c>
      <c r="B292" s="126">
        <v>2</v>
      </c>
    </row>
    <row r="293" spans="1:2" ht="15.75">
      <c r="A293" s="119" t="s">
        <v>6785</v>
      </c>
      <c r="B293" s="126">
        <v>2</v>
      </c>
    </row>
    <row r="294" spans="1:2" ht="15.75">
      <c r="A294" s="119" t="s">
        <v>6786</v>
      </c>
      <c r="B294" s="126">
        <v>2</v>
      </c>
    </row>
    <row r="295" spans="1:2" ht="15.75">
      <c r="A295" s="119" t="s">
        <v>6787</v>
      </c>
      <c r="B295" s="126">
        <v>3</v>
      </c>
    </row>
    <row r="296" spans="1:2" ht="15.75">
      <c r="A296" s="119" t="s">
        <v>6398</v>
      </c>
      <c r="B296" s="105">
        <v>2</v>
      </c>
    </row>
    <row r="297" spans="1:2" ht="15.75">
      <c r="A297" s="119" t="s">
        <v>6788</v>
      </c>
      <c r="B297" s="126">
        <v>3</v>
      </c>
    </row>
    <row r="298" spans="1:2" ht="15.75">
      <c r="A298" s="119" t="s">
        <v>6789</v>
      </c>
      <c r="B298" s="126" t="s">
        <v>3298</v>
      </c>
    </row>
    <row r="299" spans="1:2" ht="15.75">
      <c r="A299" s="119" t="s">
        <v>6790</v>
      </c>
      <c r="B299" s="126">
        <v>2</v>
      </c>
    </row>
    <row r="300" spans="1:2" ht="15.75">
      <c r="A300" s="119" t="s">
        <v>6791</v>
      </c>
      <c r="B300" s="126">
        <v>2</v>
      </c>
    </row>
    <row r="301" spans="1:2" ht="15.75">
      <c r="A301" s="119" t="s">
        <v>6792</v>
      </c>
      <c r="B301" s="126">
        <v>2</v>
      </c>
    </row>
    <row r="302" spans="1:2" ht="15.75">
      <c r="A302" s="119" t="s">
        <v>6793</v>
      </c>
      <c r="B302" s="126">
        <v>2</v>
      </c>
    </row>
    <row r="303" spans="1:2" ht="15.75">
      <c r="A303" s="119" t="s">
        <v>6794</v>
      </c>
      <c r="B303" s="126">
        <v>2</v>
      </c>
    </row>
    <row r="304" spans="1:2" ht="15.75">
      <c r="A304" s="119" t="s">
        <v>6795</v>
      </c>
      <c r="B304" s="126">
        <v>2</v>
      </c>
    </row>
    <row r="305" spans="1:2" ht="15.75">
      <c r="A305" s="119" t="s">
        <v>6796</v>
      </c>
      <c r="B305" s="126">
        <v>2</v>
      </c>
    </row>
    <row r="306" spans="1:2" ht="15.75">
      <c r="A306" s="119" t="s">
        <v>6797</v>
      </c>
      <c r="B306" s="126" t="s">
        <v>3298</v>
      </c>
    </row>
    <row r="307" spans="1:2" ht="15.75">
      <c r="A307" s="119" t="s">
        <v>6798</v>
      </c>
      <c r="B307" s="126" t="s">
        <v>772</v>
      </c>
    </row>
    <row r="308" spans="1:2" ht="15.75">
      <c r="A308" s="119" t="s">
        <v>6799</v>
      </c>
      <c r="B308" s="126" t="s">
        <v>772</v>
      </c>
    </row>
    <row r="309" spans="1:2" ht="15.75">
      <c r="A309" s="119" t="s">
        <v>6800</v>
      </c>
      <c r="B309" s="126">
        <v>1</v>
      </c>
    </row>
    <row r="310" spans="1:2" ht="15.75">
      <c r="A310" s="119" t="s">
        <v>6801</v>
      </c>
      <c r="B310" s="126">
        <v>1</v>
      </c>
    </row>
    <row r="311" spans="1:2" ht="15.75">
      <c r="A311" s="119" t="s">
        <v>6802</v>
      </c>
      <c r="B311" s="126">
        <v>1</v>
      </c>
    </row>
    <row r="312" spans="1:2" ht="15.75">
      <c r="A312" s="119" t="s">
        <v>6803</v>
      </c>
      <c r="B312" s="126">
        <v>1</v>
      </c>
    </row>
    <row r="313" spans="1:2" ht="15.75">
      <c r="A313" s="119" t="s">
        <v>6804</v>
      </c>
      <c r="B313" s="126">
        <v>1</v>
      </c>
    </row>
    <row r="314" spans="1:2" ht="15.75">
      <c r="A314" s="119" t="s">
        <v>6805</v>
      </c>
      <c r="B314" s="126">
        <v>1</v>
      </c>
    </row>
    <row r="315" spans="1:2" ht="15.75">
      <c r="A315" s="119" t="s">
        <v>6806</v>
      </c>
      <c r="B315" s="126">
        <v>1</v>
      </c>
    </row>
    <row r="316" spans="1:2" ht="15.75">
      <c r="A316" s="119" t="s">
        <v>6807</v>
      </c>
      <c r="B316" s="126">
        <v>1</v>
      </c>
    </row>
    <row r="317" spans="1:2" ht="15.75">
      <c r="A317" s="119" t="s">
        <v>6808</v>
      </c>
      <c r="B317" s="126" t="s">
        <v>5098</v>
      </c>
    </row>
    <row r="318" spans="1:2" ht="15.75">
      <c r="A318" s="119" t="s">
        <v>6809</v>
      </c>
      <c r="B318" s="126" t="s">
        <v>5098</v>
      </c>
    </row>
    <row r="319" spans="1:2" ht="15.75">
      <c r="A319" s="119" t="s">
        <v>6810</v>
      </c>
      <c r="B319" s="126" t="s">
        <v>5098</v>
      </c>
    </row>
    <row r="320" spans="1:2" ht="15.75">
      <c r="A320" s="119" t="s">
        <v>6811</v>
      </c>
      <c r="B320" s="126" t="s">
        <v>5098</v>
      </c>
    </row>
    <row r="321" spans="1:2" ht="15.75">
      <c r="A321" s="119" t="s">
        <v>6812</v>
      </c>
      <c r="B321" s="126">
        <v>3</v>
      </c>
    </row>
    <row r="322" spans="1:2" ht="15.75">
      <c r="A322" s="119" t="s">
        <v>6813</v>
      </c>
      <c r="B322" s="126">
        <v>3</v>
      </c>
    </row>
    <row r="323" spans="1:2" ht="15.75">
      <c r="A323" s="119" t="s">
        <v>6814</v>
      </c>
      <c r="B323" s="126">
        <v>3</v>
      </c>
    </row>
    <row r="324" spans="1:2" ht="15.75">
      <c r="A324" s="119" t="s">
        <v>6815</v>
      </c>
      <c r="B324" s="126">
        <v>3</v>
      </c>
    </row>
    <row r="325" spans="1:2" ht="15.75">
      <c r="A325" s="119" t="s">
        <v>6816</v>
      </c>
      <c r="B325" s="126">
        <v>3</v>
      </c>
    </row>
    <row r="326" spans="1:2" ht="15.75">
      <c r="A326" s="119" t="s">
        <v>6817</v>
      </c>
      <c r="B326" s="126">
        <v>2</v>
      </c>
    </row>
    <row r="327" spans="1:2" ht="15.75">
      <c r="A327" s="119" t="s">
        <v>6818</v>
      </c>
      <c r="B327" s="126">
        <v>1</v>
      </c>
    </row>
    <row r="328" spans="1:2" ht="15.75">
      <c r="A328" s="119" t="s">
        <v>6819</v>
      </c>
      <c r="B328" s="126" t="s">
        <v>5098</v>
      </c>
    </row>
    <row r="329" spans="1:2" ht="15.75">
      <c r="A329" s="119" t="s">
        <v>6820</v>
      </c>
      <c r="B329" s="126" t="s">
        <v>5098</v>
      </c>
    </row>
    <row r="330" spans="1:2" ht="15.75">
      <c r="A330" s="119" t="s">
        <v>6821</v>
      </c>
      <c r="B330" s="126" t="s">
        <v>5098</v>
      </c>
    </row>
    <row r="331" spans="1:2" ht="15.75">
      <c r="A331" s="119" t="s">
        <v>6822</v>
      </c>
      <c r="B331" s="126" t="s">
        <v>5098</v>
      </c>
    </row>
    <row r="332" spans="1:2" ht="15.75">
      <c r="A332" s="119" t="s">
        <v>6823</v>
      </c>
      <c r="B332" s="126" t="s">
        <v>5098</v>
      </c>
    </row>
    <row r="333" spans="1:2" ht="15.75">
      <c r="A333" s="119" t="s">
        <v>6824</v>
      </c>
      <c r="B333" s="126" t="s">
        <v>5098</v>
      </c>
    </row>
    <row r="334" spans="1:2" ht="15.75">
      <c r="A334" s="119" t="s">
        <v>6825</v>
      </c>
      <c r="B334" s="126">
        <v>3</v>
      </c>
    </row>
    <row r="335" spans="1:2" ht="15.75">
      <c r="A335" s="119" t="s">
        <v>5162</v>
      </c>
      <c r="B335" s="126" t="s">
        <v>6716</v>
      </c>
    </row>
    <row r="336" spans="1:2" ht="15.75">
      <c r="A336" s="119" t="s">
        <v>5163</v>
      </c>
      <c r="B336" s="126" t="s">
        <v>6716</v>
      </c>
    </row>
    <row r="337" spans="1:2" ht="15.75">
      <c r="A337" s="119" t="s">
        <v>5164</v>
      </c>
      <c r="B337" s="126" t="s">
        <v>6716</v>
      </c>
    </row>
    <row r="338" spans="1:2" ht="15.75">
      <c r="A338" s="119" t="s">
        <v>5165</v>
      </c>
      <c r="B338" s="126" t="s">
        <v>6716</v>
      </c>
    </row>
    <row r="339" spans="1:2" ht="15.75">
      <c r="A339" s="119" t="s">
        <v>5166</v>
      </c>
      <c r="B339" s="126" t="s">
        <v>6716</v>
      </c>
    </row>
    <row r="340" spans="1:2" ht="15.75">
      <c r="A340" s="119" t="s">
        <v>5167</v>
      </c>
      <c r="B340" s="126" t="s">
        <v>6716</v>
      </c>
    </row>
    <row r="341" ht="15.75">
      <c r="A341" s="119"/>
    </row>
    <row r="342" ht="15.75">
      <c r="A342" s="119" t="s">
        <v>3007</v>
      </c>
    </row>
    <row r="343" spans="1:2" ht="15.75">
      <c r="A343" s="119" t="s">
        <v>5168</v>
      </c>
      <c r="B343" s="126">
        <v>3</v>
      </c>
    </row>
    <row r="344" spans="1:2" ht="15.75">
      <c r="A344" s="119" t="s">
        <v>5169</v>
      </c>
      <c r="B344" s="126">
        <v>3</v>
      </c>
    </row>
    <row r="345" spans="1:2" ht="15.75">
      <c r="A345" s="119" t="s">
        <v>5170</v>
      </c>
      <c r="B345" s="126" t="s">
        <v>6716</v>
      </c>
    </row>
    <row r="346" ht="15.75">
      <c r="A346" s="119"/>
    </row>
    <row r="347" ht="15.75">
      <c r="A347" s="119" t="s">
        <v>3214</v>
      </c>
    </row>
    <row r="348" spans="1:2" ht="15.75">
      <c r="A348" s="119" t="s">
        <v>5171</v>
      </c>
      <c r="B348" s="126" t="s">
        <v>6716</v>
      </c>
    </row>
    <row r="349" spans="1:2" ht="15.75">
      <c r="A349" s="119" t="s">
        <v>5172</v>
      </c>
      <c r="B349" s="126" t="s">
        <v>6716</v>
      </c>
    </row>
    <row r="350" spans="1:2" ht="15.75">
      <c r="A350" s="119" t="s">
        <v>5173</v>
      </c>
      <c r="B350" s="126" t="s">
        <v>5098</v>
      </c>
    </row>
    <row r="351" spans="1:2" ht="15.75">
      <c r="A351" s="119" t="s">
        <v>5174</v>
      </c>
      <c r="B351" s="126" t="s">
        <v>5098</v>
      </c>
    </row>
    <row r="352" spans="1:2" ht="15.75">
      <c r="A352" s="119" t="s">
        <v>5175</v>
      </c>
      <c r="B352" s="126" t="s">
        <v>5098</v>
      </c>
    </row>
    <row r="353" spans="1:2" ht="15.75">
      <c r="A353" s="119" t="s">
        <v>5176</v>
      </c>
      <c r="B353" s="126">
        <v>2</v>
      </c>
    </row>
    <row r="354" spans="1:2" ht="15.75">
      <c r="A354" s="119" t="s">
        <v>5177</v>
      </c>
      <c r="B354" s="126">
        <v>2</v>
      </c>
    </row>
    <row r="355" spans="1:2" ht="15.75">
      <c r="A355" s="119" t="s">
        <v>5178</v>
      </c>
      <c r="B355" s="126">
        <v>2</v>
      </c>
    </row>
    <row r="356" spans="1:2" ht="15.75">
      <c r="A356" s="119" t="s">
        <v>5179</v>
      </c>
      <c r="B356" s="126" t="s">
        <v>6716</v>
      </c>
    </row>
    <row r="357" spans="1:2" ht="15.75">
      <c r="A357" s="119" t="s">
        <v>5180</v>
      </c>
      <c r="B357" s="126">
        <v>1</v>
      </c>
    </row>
    <row r="358" spans="1:2" ht="15.75">
      <c r="A358" s="119" t="s">
        <v>5181</v>
      </c>
      <c r="B358" s="126">
        <v>1</v>
      </c>
    </row>
    <row r="359" spans="1:2" ht="15.75">
      <c r="A359" s="119" t="s">
        <v>5182</v>
      </c>
      <c r="B359" s="126">
        <v>1</v>
      </c>
    </row>
    <row r="360" spans="1:2" ht="15.75">
      <c r="A360" s="119" t="s">
        <v>5183</v>
      </c>
      <c r="B360" s="126">
        <v>2</v>
      </c>
    </row>
    <row r="361" spans="1:2" ht="15.75">
      <c r="A361" s="119" t="s">
        <v>5184</v>
      </c>
      <c r="B361" s="126">
        <v>2</v>
      </c>
    </row>
    <row r="362" spans="1:2" ht="15.75">
      <c r="A362" s="119" t="s">
        <v>5185</v>
      </c>
      <c r="B362" s="126">
        <v>2</v>
      </c>
    </row>
    <row r="363" spans="1:2" ht="15.75">
      <c r="A363" s="119" t="s">
        <v>5186</v>
      </c>
      <c r="B363" s="126" t="s">
        <v>5098</v>
      </c>
    </row>
    <row r="364" spans="1:2" ht="15.75">
      <c r="A364" s="119" t="s">
        <v>5187</v>
      </c>
      <c r="B364" s="126" t="s">
        <v>5098</v>
      </c>
    </row>
    <row r="365" spans="1:2" ht="15.75">
      <c r="A365" s="119" t="s">
        <v>5188</v>
      </c>
      <c r="B365" s="126">
        <v>2</v>
      </c>
    </row>
    <row r="366" spans="1:2" ht="15.75">
      <c r="A366" s="119" t="s">
        <v>5189</v>
      </c>
      <c r="B366" s="126">
        <v>1</v>
      </c>
    </row>
    <row r="367" spans="1:2" ht="15.75">
      <c r="A367" s="119" t="s">
        <v>5190</v>
      </c>
      <c r="B367" s="126" t="s">
        <v>5098</v>
      </c>
    </row>
    <row r="368" spans="1:2" ht="15.75">
      <c r="A368" s="119" t="s">
        <v>5191</v>
      </c>
      <c r="B368" s="126" t="s">
        <v>5098</v>
      </c>
    </row>
    <row r="369" spans="1:2" ht="15.75">
      <c r="A369" s="119" t="s">
        <v>5192</v>
      </c>
      <c r="B369" s="126">
        <v>2</v>
      </c>
    </row>
    <row r="370" spans="1:2" ht="15.75">
      <c r="A370" s="119" t="s">
        <v>5193</v>
      </c>
      <c r="B370" s="126">
        <v>2</v>
      </c>
    </row>
    <row r="371" spans="1:2" ht="15.75">
      <c r="A371" s="119" t="s">
        <v>5194</v>
      </c>
      <c r="B371" s="126">
        <v>2</v>
      </c>
    </row>
    <row r="372" spans="1:2" ht="15.75">
      <c r="A372" s="119" t="s">
        <v>5195</v>
      </c>
      <c r="B372" s="126">
        <v>2</v>
      </c>
    </row>
    <row r="373" spans="1:2" ht="15.75">
      <c r="A373" s="119" t="s">
        <v>5196</v>
      </c>
      <c r="B373" s="126">
        <v>2</v>
      </c>
    </row>
    <row r="374" spans="1:2" ht="15.75">
      <c r="A374" s="119" t="s">
        <v>5197</v>
      </c>
      <c r="B374" s="126">
        <v>2</v>
      </c>
    </row>
    <row r="375" spans="1:2" ht="15.75">
      <c r="A375" s="119" t="s">
        <v>5198</v>
      </c>
      <c r="B375" s="126">
        <v>2</v>
      </c>
    </row>
    <row r="376" spans="1:2" ht="15.75">
      <c r="A376" s="119" t="s">
        <v>5199</v>
      </c>
      <c r="B376" s="126">
        <v>2</v>
      </c>
    </row>
    <row r="377" spans="1:2" ht="15.75">
      <c r="A377" s="119" t="s">
        <v>5200</v>
      </c>
      <c r="B377" s="126">
        <v>2</v>
      </c>
    </row>
    <row r="378" ht="15.75">
      <c r="A378" s="119"/>
    </row>
    <row r="379" ht="15.75">
      <c r="A379" s="119" t="s">
        <v>5201</v>
      </c>
    </row>
    <row r="380" spans="1:2" ht="15.75">
      <c r="A380" s="119" t="s">
        <v>5202</v>
      </c>
      <c r="B380" s="126">
        <v>2</v>
      </c>
    </row>
    <row r="381" spans="1:2" ht="15.75">
      <c r="A381" s="119" t="s">
        <v>5203</v>
      </c>
      <c r="B381" s="126">
        <v>2</v>
      </c>
    </row>
    <row r="382" spans="1:2" ht="15.75">
      <c r="A382" s="119" t="s">
        <v>5204</v>
      </c>
      <c r="B382" s="126">
        <v>3</v>
      </c>
    </row>
    <row r="383" spans="1:2" ht="15.75">
      <c r="A383" s="119" t="s">
        <v>5205</v>
      </c>
      <c r="B383" s="126">
        <v>3</v>
      </c>
    </row>
    <row r="384" spans="1:2" ht="15.75">
      <c r="A384" s="119" t="s">
        <v>5206</v>
      </c>
      <c r="B384" s="126">
        <v>3</v>
      </c>
    </row>
    <row r="385" spans="1:2" ht="15.75">
      <c r="A385" s="119" t="s">
        <v>5207</v>
      </c>
      <c r="B385" s="126">
        <v>3</v>
      </c>
    </row>
    <row r="386" spans="1:2" ht="15.75">
      <c r="A386" s="119" t="s">
        <v>5208</v>
      </c>
      <c r="B386" s="126">
        <v>3</v>
      </c>
    </row>
    <row r="387" spans="1:2" ht="15.75">
      <c r="A387" s="119" t="s">
        <v>5209</v>
      </c>
      <c r="B387" s="126">
        <v>3</v>
      </c>
    </row>
    <row r="388" spans="1:2" ht="15.75">
      <c r="A388" s="119" t="s">
        <v>5210</v>
      </c>
      <c r="B388" s="126">
        <v>5</v>
      </c>
    </row>
    <row r="389" spans="1:2" ht="15.75">
      <c r="A389" s="119" t="s">
        <v>5211</v>
      </c>
      <c r="B389" s="126">
        <v>4</v>
      </c>
    </row>
    <row r="390" spans="1:2" ht="15.75">
      <c r="A390" s="119" t="s">
        <v>5212</v>
      </c>
      <c r="B390" s="126">
        <v>5</v>
      </c>
    </row>
    <row r="391" spans="1:2" ht="15.75">
      <c r="A391" s="119" t="s">
        <v>5213</v>
      </c>
      <c r="B391" s="126">
        <v>5</v>
      </c>
    </row>
    <row r="392" spans="1:2" ht="15.75">
      <c r="A392" s="119" t="s">
        <v>5214</v>
      </c>
      <c r="B392" s="126">
        <v>5</v>
      </c>
    </row>
    <row r="393" ht="15.75">
      <c r="A393" s="119"/>
    </row>
    <row r="394" ht="15.75">
      <c r="A394" s="119" t="s">
        <v>5215</v>
      </c>
    </row>
    <row r="395" ht="15.75">
      <c r="A395" s="119"/>
    </row>
    <row r="396" spans="1:2" ht="15.75">
      <c r="A396" s="119" t="s">
        <v>5216</v>
      </c>
      <c r="B396" s="126" t="s">
        <v>772</v>
      </c>
    </row>
    <row r="397" spans="1:2" ht="15.75">
      <c r="A397" s="119" t="s">
        <v>5217</v>
      </c>
      <c r="B397" s="126" t="s">
        <v>772</v>
      </c>
    </row>
    <row r="398" spans="1:2" ht="15.75">
      <c r="A398" s="119" t="s">
        <v>5218</v>
      </c>
      <c r="B398" s="126" t="s">
        <v>772</v>
      </c>
    </row>
    <row r="399" spans="1:2" ht="15.75">
      <c r="A399" s="119" t="s">
        <v>5219</v>
      </c>
      <c r="B399" s="126" t="s">
        <v>772</v>
      </c>
    </row>
    <row r="400" spans="1:2" ht="15.75">
      <c r="A400" s="119" t="s">
        <v>5220</v>
      </c>
      <c r="B400" s="126">
        <v>1</v>
      </c>
    </row>
    <row r="401" spans="1:2" ht="15.75">
      <c r="A401" s="119" t="s">
        <v>5221</v>
      </c>
      <c r="B401" s="126">
        <v>1</v>
      </c>
    </row>
    <row r="402" spans="1:2" ht="15.75">
      <c r="A402" s="119" t="s">
        <v>5222</v>
      </c>
      <c r="B402" s="126">
        <v>1</v>
      </c>
    </row>
    <row r="403" spans="1:2" ht="15.75">
      <c r="A403" s="119" t="s">
        <v>5223</v>
      </c>
      <c r="B403" s="126">
        <v>1</v>
      </c>
    </row>
    <row r="404" spans="1:2" ht="15.75">
      <c r="A404" s="119" t="s">
        <v>5224</v>
      </c>
      <c r="B404" s="126">
        <v>2</v>
      </c>
    </row>
    <row r="405" spans="1:2" ht="15.75">
      <c r="A405" s="119" t="s">
        <v>5225</v>
      </c>
      <c r="B405" s="126">
        <v>2</v>
      </c>
    </row>
    <row r="406" ht="15.75">
      <c r="A406" s="119"/>
    </row>
    <row r="407" ht="15.75">
      <c r="A407" s="119" t="s">
        <v>5226</v>
      </c>
    </row>
    <row r="408" spans="1:2" ht="15.75">
      <c r="A408" s="119" t="s">
        <v>6400</v>
      </c>
      <c r="B408" s="126">
        <v>2</v>
      </c>
    </row>
    <row r="409" spans="1:2" ht="15.75">
      <c r="A409" s="119" t="s">
        <v>5227</v>
      </c>
      <c r="B409" s="126">
        <v>2</v>
      </c>
    </row>
    <row r="410" spans="1:2" ht="15.75">
      <c r="A410" s="119" t="s">
        <v>5228</v>
      </c>
      <c r="B410" s="126">
        <v>2</v>
      </c>
    </row>
    <row r="411" spans="1:2" ht="15.75">
      <c r="A411" s="119" t="s">
        <v>5229</v>
      </c>
      <c r="B411" s="126">
        <v>2</v>
      </c>
    </row>
    <row r="412" spans="1:2" ht="15.75">
      <c r="A412" s="119" t="s">
        <v>5230</v>
      </c>
      <c r="B412" s="126">
        <v>2</v>
      </c>
    </row>
    <row r="413" spans="1:2" ht="15.75">
      <c r="A413" s="119" t="s">
        <v>5231</v>
      </c>
      <c r="B413" s="126">
        <v>2</v>
      </c>
    </row>
    <row r="414" spans="1:2" ht="15.75">
      <c r="A414" s="119" t="s">
        <v>5232</v>
      </c>
      <c r="B414" s="126">
        <v>2</v>
      </c>
    </row>
    <row r="415" spans="1:2" ht="15.75">
      <c r="A415" s="119" t="s">
        <v>5233</v>
      </c>
      <c r="B415" s="126">
        <v>2</v>
      </c>
    </row>
    <row r="416" spans="1:2" ht="15.75">
      <c r="A416" s="119" t="s">
        <v>5234</v>
      </c>
      <c r="B416" s="126">
        <v>2.5</v>
      </c>
    </row>
    <row r="417" spans="1:2" ht="15.75">
      <c r="A417" s="119" t="s">
        <v>5235</v>
      </c>
      <c r="B417" s="126">
        <v>2.5</v>
      </c>
    </row>
    <row r="418" spans="1:2" ht="15.75">
      <c r="A418" s="119" t="s">
        <v>5236</v>
      </c>
      <c r="B418" s="126">
        <v>2.5</v>
      </c>
    </row>
    <row r="419" spans="1:2" ht="15.75">
      <c r="A419" s="119" t="s">
        <v>5237</v>
      </c>
      <c r="B419" s="126">
        <v>2.5</v>
      </c>
    </row>
    <row r="420" spans="1:2" ht="15.75">
      <c r="A420" s="119" t="s">
        <v>5238</v>
      </c>
      <c r="B420" s="126">
        <v>2</v>
      </c>
    </row>
    <row r="421" spans="1:2" ht="15.75">
      <c r="A421" s="119" t="s">
        <v>6399</v>
      </c>
      <c r="B421" s="126">
        <v>2</v>
      </c>
    </row>
    <row r="422" spans="1:2" ht="15.75">
      <c r="A422" s="119" t="s">
        <v>5239</v>
      </c>
      <c r="B422" s="126">
        <v>2</v>
      </c>
    </row>
    <row r="423" spans="1:2" ht="15.75">
      <c r="A423" s="119" t="s">
        <v>5240</v>
      </c>
      <c r="B423" s="126">
        <v>2</v>
      </c>
    </row>
    <row r="424" spans="1:2" ht="15.75">
      <c r="A424" s="119" t="s">
        <v>5241</v>
      </c>
      <c r="B424" s="126">
        <v>2</v>
      </c>
    </row>
    <row r="425" spans="1:2" ht="15.75">
      <c r="A425" s="119" t="s">
        <v>5242</v>
      </c>
      <c r="B425" s="126">
        <v>2</v>
      </c>
    </row>
    <row r="426" spans="1:2" ht="15.75">
      <c r="A426" s="119" t="s">
        <v>5243</v>
      </c>
      <c r="B426" s="126">
        <v>2</v>
      </c>
    </row>
    <row r="427" spans="1:2" ht="15.75">
      <c r="A427" s="119" t="s">
        <v>5244</v>
      </c>
      <c r="B427" s="126">
        <v>2</v>
      </c>
    </row>
    <row r="428" spans="1:2" ht="15.75">
      <c r="A428" s="119" t="s">
        <v>5245</v>
      </c>
      <c r="B428" s="126">
        <v>2</v>
      </c>
    </row>
    <row r="429" spans="1:2" ht="15.75">
      <c r="A429" s="119" t="s">
        <v>5246</v>
      </c>
      <c r="B429" s="126">
        <v>2.5</v>
      </c>
    </row>
    <row r="430" spans="1:2" ht="15.75">
      <c r="A430" s="119" t="s">
        <v>5247</v>
      </c>
      <c r="B430" s="126">
        <v>2.5</v>
      </c>
    </row>
    <row r="431" spans="1:2" ht="15.75">
      <c r="A431" s="119" t="s">
        <v>5248</v>
      </c>
      <c r="B431" s="126">
        <v>2.5</v>
      </c>
    </row>
    <row r="432" spans="1:2" ht="15.75">
      <c r="A432" s="119" t="s">
        <v>5249</v>
      </c>
      <c r="B432" s="126">
        <v>2.5</v>
      </c>
    </row>
    <row r="433" spans="1:2" ht="15.75">
      <c r="A433" s="119" t="s">
        <v>5250</v>
      </c>
      <c r="B433" s="126">
        <v>2</v>
      </c>
    </row>
    <row r="434" spans="1:2" ht="15.75">
      <c r="A434" s="119" t="s">
        <v>5251</v>
      </c>
      <c r="B434" s="126">
        <v>2</v>
      </c>
    </row>
    <row r="435" spans="1:2" ht="15.75">
      <c r="A435" s="119" t="s">
        <v>5252</v>
      </c>
      <c r="B435" s="126">
        <v>2</v>
      </c>
    </row>
    <row r="436" spans="1:2" ht="15.75">
      <c r="A436" s="119" t="s">
        <v>5253</v>
      </c>
      <c r="B436" s="126">
        <v>2</v>
      </c>
    </row>
    <row r="437" spans="1:2" ht="15.75">
      <c r="A437" s="119" t="s">
        <v>5254</v>
      </c>
      <c r="B437" s="126">
        <v>2</v>
      </c>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Hoja22"/>
  <dimension ref="A1:C353"/>
  <sheetViews>
    <sheetView zoomScalePageLayoutView="0" workbookViewId="0" topLeftCell="A1">
      <selection activeCell="A54" sqref="A54"/>
    </sheetView>
  </sheetViews>
  <sheetFormatPr defaultColWidth="9.140625" defaultRowHeight="12.75"/>
  <cols>
    <col min="1" max="1" width="70.7109375" style="0" customWidth="1"/>
    <col min="2" max="2" width="9.140625" style="105" customWidth="1"/>
  </cols>
  <sheetData>
    <row r="1" ht="20.25">
      <c r="A1" s="120" t="s">
        <v>5255</v>
      </c>
    </row>
    <row r="2" ht="15.75">
      <c r="A2" s="123"/>
    </row>
    <row r="3" ht="15.75">
      <c r="A3" s="119" t="s">
        <v>5256</v>
      </c>
    </row>
    <row r="4" ht="15.75">
      <c r="A4" s="119"/>
    </row>
    <row r="5" ht="15.75">
      <c r="A5" s="119" t="s">
        <v>5257</v>
      </c>
    </row>
    <row r="6" spans="1:2" ht="15.75">
      <c r="A6" s="119" t="s">
        <v>5258</v>
      </c>
      <c r="B6" s="126">
        <v>1</v>
      </c>
    </row>
    <row r="7" spans="1:2" ht="15.75">
      <c r="A7" s="119" t="s">
        <v>5259</v>
      </c>
      <c r="B7" s="126">
        <v>1</v>
      </c>
    </row>
    <row r="8" spans="1:2" ht="15.75">
      <c r="A8" s="119" t="s">
        <v>5260</v>
      </c>
      <c r="B8" s="126">
        <v>1</v>
      </c>
    </row>
    <row r="9" ht="15.75">
      <c r="A9" s="119"/>
    </row>
    <row r="10" ht="15.75">
      <c r="A10" s="119" t="s">
        <v>5261</v>
      </c>
    </row>
    <row r="11" spans="1:2" ht="15.75">
      <c r="A11" s="119" t="s">
        <v>5262</v>
      </c>
      <c r="B11" s="126">
        <v>1</v>
      </c>
    </row>
    <row r="12" ht="15.75">
      <c r="A12" s="119"/>
    </row>
    <row r="13" ht="15.75">
      <c r="A13" s="119" t="s">
        <v>5561</v>
      </c>
    </row>
    <row r="14" spans="1:2" ht="15.75">
      <c r="A14" s="119" t="s">
        <v>5262</v>
      </c>
      <c r="B14" s="126">
        <v>1</v>
      </c>
    </row>
    <row r="15" ht="15.75">
      <c r="A15" s="119"/>
    </row>
    <row r="16" ht="15.75">
      <c r="A16" s="119" t="s">
        <v>3007</v>
      </c>
    </row>
    <row r="17" spans="1:2" ht="15.75">
      <c r="A17" s="119" t="s">
        <v>5262</v>
      </c>
      <c r="B17" s="126">
        <v>1</v>
      </c>
    </row>
    <row r="18" ht="15.75">
      <c r="A18" s="119"/>
    </row>
    <row r="19" ht="15.75">
      <c r="A19" s="119" t="s">
        <v>3305</v>
      </c>
    </row>
    <row r="20" spans="1:2" ht="15.75">
      <c r="A20" s="119" t="s">
        <v>5262</v>
      </c>
      <c r="B20" s="126">
        <v>1</v>
      </c>
    </row>
    <row r="21" ht="15.75">
      <c r="A21" s="119"/>
    </row>
    <row r="22" ht="15.75">
      <c r="A22" s="119" t="s">
        <v>5566</v>
      </c>
    </row>
    <row r="23" spans="1:2" ht="15.75">
      <c r="A23" s="119" t="s">
        <v>5262</v>
      </c>
      <c r="B23" s="126">
        <v>1</v>
      </c>
    </row>
    <row r="24" spans="1:2" ht="15.75">
      <c r="A24" s="119" t="s">
        <v>5260</v>
      </c>
      <c r="B24" s="126">
        <v>1</v>
      </c>
    </row>
    <row r="25" spans="1:2" ht="15.75">
      <c r="A25" s="119" t="s">
        <v>5263</v>
      </c>
      <c r="B25" s="126">
        <v>0.5</v>
      </c>
    </row>
    <row r="26" ht="15.75">
      <c r="A26" s="119"/>
    </row>
    <row r="27" ht="15.75">
      <c r="A27" s="121" t="s">
        <v>5264</v>
      </c>
    </row>
    <row r="28" ht="15.75">
      <c r="A28" s="119"/>
    </row>
    <row r="29" ht="15.75">
      <c r="A29" s="119" t="s">
        <v>2826</v>
      </c>
    </row>
    <row r="30" spans="1:2" ht="15.75">
      <c r="A30" s="119" t="s">
        <v>5265</v>
      </c>
      <c r="B30" s="126">
        <v>0.5</v>
      </c>
    </row>
    <row r="31" spans="1:2" ht="15.75">
      <c r="A31" s="119" t="s">
        <v>5266</v>
      </c>
      <c r="B31" s="126">
        <v>1</v>
      </c>
    </row>
    <row r="32" ht="15.75">
      <c r="A32" s="119"/>
    </row>
    <row r="33" ht="15.75">
      <c r="A33" s="119" t="s">
        <v>4729</v>
      </c>
    </row>
    <row r="34" spans="1:2" ht="15.75">
      <c r="A34" s="119" t="s">
        <v>5267</v>
      </c>
      <c r="B34" s="126">
        <v>0.5</v>
      </c>
    </row>
    <row r="35" spans="1:2" ht="15.75">
      <c r="A35" s="119" t="s">
        <v>5268</v>
      </c>
      <c r="B35" s="126">
        <v>1</v>
      </c>
    </row>
    <row r="36" ht="15.75">
      <c r="A36" s="119"/>
    </row>
    <row r="37" ht="15.75">
      <c r="A37" s="119" t="s">
        <v>5269</v>
      </c>
    </row>
    <row r="38" spans="1:2" ht="15.75">
      <c r="A38" s="119" t="s">
        <v>5270</v>
      </c>
      <c r="B38" s="126">
        <v>1</v>
      </c>
    </row>
    <row r="39" ht="15.75">
      <c r="A39" s="119"/>
    </row>
    <row r="40" ht="15.75">
      <c r="A40" s="119" t="s">
        <v>2541</v>
      </c>
    </row>
    <row r="41" spans="1:2" ht="15.75">
      <c r="A41" s="119" t="s">
        <v>5271</v>
      </c>
      <c r="B41" s="126" t="s">
        <v>772</v>
      </c>
    </row>
    <row r="42" ht="15.75">
      <c r="A42" s="119"/>
    </row>
    <row r="43" ht="15.75">
      <c r="A43" s="119" t="s">
        <v>5272</v>
      </c>
    </row>
    <row r="44" spans="1:2" ht="15.75">
      <c r="A44" s="119" t="s">
        <v>5273</v>
      </c>
      <c r="B44" s="126">
        <v>1</v>
      </c>
    </row>
    <row r="45" spans="1:2" ht="15.75">
      <c r="A45" s="119" t="s">
        <v>5274</v>
      </c>
      <c r="B45" s="126">
        <v>1</v>
      </c>
    </row>
    <row r="47" ht="20.25">
      <c r="A47" s="120" t="s">
        <v>5275</v>
      </c>
    </row>
    <row r="48" ht="15.75">
      <c r="A48" s="119"/>
    </row>
    <row r="49" ht="15.75">
      <c r="A49" s="119" t="s">
        <v>5276</v>
      </c>
    </row>
    <row r="50" spans="1:2" ht="15.75">
      <c r="A50" s="119" t="s">
        <v>5277</v>
      </c>
      <c r="B50" s="126">
        <v>8</v>
      </c>
    </row>
    <row r="51" spans="1:2" ht="15.75">
      <c r="A51" s="119" t="s">
        <v>5278</v>
      </c>
      <c r="B51" s="126">
        <v>7.5</v>
      </c>
    </row>
    <row r="52" spans="1:2" ht="15.75">
      <c r="A52" s="119" t="s">
        <v>5279</v>
      </c>
      <c r="B52" s="126">
        <v>6</v>
      </c>
    </row>
    <row r="53" spans="1:2" ht="15.75">
      <c r="A53" s="119" t="s">
        <v>5280</v>
      </c>
      <c r="B53" s="126">
        <v>6.5</v>
      </c>
    </row>
    <row r="54" spans="1:2" ht="15.75">
      <c r="A54" s="119" t="s">
        <v>5281</v>
      </c>
      <c r="B54" s="126">
        <v>2</v>
      </c>
    </row>
    <row r="55" spans="1:2" ht="15.75">
      <c r="A55" s="119" t="s">
        <v>5282</v>
      </c>
      <c r="B55" s="126">
        <v>1.5</v>
      </c>
    </row>
    <row r="56" spans="1:2" ht="15.75">
      <c r="A56" s="119" t="s">
        <v>5283</v>
      </c>
      <c r="B56" s="126">
        <v>3</v>
      </c>
    </row>
    <row r="57" spans="1:2" ht="15.75">
      <c r="A57" s="119" t="s">
        <v>5284</v>
      </c>
      <c r="B57" s="126">
        <v>4.5</v>
      </c>
    </row>
    <row r="58" spans="1:2" ht="15.75">
      <c r="A58" s="119" t="s">
        <v>5285</v>
      </c>
      <c r="B58" s="126">
        <v>5</v>
      </c>
    </row>
    <row r="59" spans="1:2" ht="15.75">
      <c r="A59" s="119" t="s">
        <v>5286</v>
      </c>
      <c r="B59" s="126">
        <v>7</v>
      </c>
    </row>
    <row r="60" spans="1:2" ht="15.75">
      <c r="A60" s="119" t="s">
        <v>5287</v>
      </c>
      <c r="B60" s="126">
        <v>7</v>
      </c>
    </row>
    <row r="61" spans="1:2" ht="15.75">
      <c r="A61" s="119" t="s">
        <v>5288</v>
      </c>
      <c r="B61" s="126">
        <v>5.5</v>
      </c>
    </row>
    <row r="62" spans="1:2" ht="15.75">
      <c r="A62" s="119" t="s">
        <v>5289</v>
      </c>
      <c r="B62" s="126">
        <v>2</v>
      </c>
    </row>
    <row r="63" ht="15.75">
      <c r="A63" s="119"/>
    </row>
    <row r="64" ht="15.75">
      <c r="A64" s="119" t="s">
        <v>5290</v>
      </c>
    </row>
    <row r="65" spans="1:2" ht="15.75">
      <c r="A65" s="119" t="s">
        <v>5291</v>
      </c>
      <c r="B65" s="126">
        <v>6</v>
      </c>
    </row>
    <row r="66" spans="1:2" ht="15.75">
      <c r="A66" s="119" t="s">
        <v>5292</v>
      </c>
      <c r="B66" s="126">
        <v>7</v>
      </c>
    </row>
    <row r="67" spans="1:2" ht="15.75">
      <c r="A67" s="119" t="s">
        <v>5293</v>
      </c>
      <c r="B67" s="126">
        <v>2.5</v>
      </c>
    </row>
    <row r="68" spans="1:2" ht="15.75">
      <c r="A68" s="119" t="s">
        <v>5294</v>
      </c>
      <c r="B68" s="126">
        <v>3</v>
      </c>
    </row>
    <row r="69" spans="1:2" ht="15.75">
      <c r="A69" s="119" t="s">
        <v>1321</v>
      </c>
      <c r="B69" s="126">
        <v>1.5</v>
      </c>
    </row>
    <row r="70" spans="1:2" ht="15.75">
      <c r="A70" s="119" t="s">
        <v>5295</v>
      </c>
      <c r="B70" s="126">
        <v>4</v>
      </c>
    </row>
    <row r="71" spans="1:2" ht="15.75">
      <c r="A71" s="119" t="s">
        <v>1323</v>
      </c>
      <c r="B71" s="126">
        <v>2</v>
      </c>
    </row>
    <row r="72" ht="15.75">
      <c r="A72" s="119"/>
    </row>
    <row r="73" ht="15.75">
      <c r="A73" s="119" t="s">
        <v>5296</v>
      </c>
    </row>
    <row r="74" ht="15.75">
      <c r="A74" s="119" t="s">
        <v>807</v>
      </c>
    </row>
    <row r="75" spans="1:2" ht="15.75">
      <c r="A75" s="119" t="s">
        <v>5297</v>
      </c>
      <c r="B75" s="126">
        <v>2</v>
      </c>
    </row>
    <row r="76" spans="1:2" ht="15.75">
      <c r="A76" s="119" t="s">
        <v>5298</v>
      </c>
      <c r="B76" s="126">
        <v>1.5</v>
      </c>
    </row>
    <row r="77" spans="1:2" ht="15.75">
      <c r="A77" s="119" t="s">
        <v>5299</v>
      </c>
      <c r="B77" s="126">
        <v>2.5</v>
      </c>
    </row>
    <row r="78" spans="1:2" ht="15.75">
      <c r="A78" s="119" t="s">
        <v>5300</v>
      </c>
      <c r="B78" s="126">
        <v>2.5</v>
      </c>
    </row>
    <row r="79" spans="1:2" ht="15.75">
      <c r="A79" s="119" t="s">
        <v>5301</v>
      </c>
      <c r="B79" s="126">
        <v>2.5</v>
      </c>
    </row>
    <row r="80" spans="1:2" ht="15.75">
      <c r="A80" s="119" t="s">
        <v>5302</v>
      </c>
      <c r="B80" s="126">
        <v>2.5</v>
      </c>
    </row>
    <row r="81" spans="1:2" ht="15.75">
      <c r="A81" s="119" t="s">
        <v>5303</v>
      </c>
      <c r="B81" s="126">
        <v>3.5</v>
      </c>
    </row>
    <row r="82" spans="1:2" ht="15.75">
      <c r="A82" s="119" t="s">
        <v>5304</v>
      </c>
      <c r="B82" s="126">
        <v>2.5</v>
      </c>
    </row>
    <row r="83" spans="1:2" ht="15.75">
      <c r="A83" s="119" t="s">
        <v>3382</v>
      </c>
      <c r="B83" s="126">
        <v>3</v>
      </c>
    </row>
    <row r="84" spans="1:2" ht="15.75">
      <c r="A84" s="119" t="s">
        <v>3383</v>
      </c>
      <c r="B84" s="126">
        <v>3</v>
      </c>
    </row>
    <row r="85" spans="1:2" ht="15.75">
      <c r="A85" s="119" t="s">
        <v>3384</v>
      </c>
      <c r="B85" s="126">
        <v>3.5</v>
      </c>
    </row>
    <row r="86" spans="1:2" ht="15.75">
      <c r="A86" s="119" t="s">
        <v>3385</v>
      </c>
      <c r="B86" s="126">
        <v>2.5</v>
      </c>
    </row>
    <row r="87" spans="1:2" ht="15.75">
      <c r="A87" s="119" t="s">
        <v>3386</v>
      </c>
      <c r="B87" s="126">
        <v>1</v>
      </c>
    </row>
    <row r="88" spans="1:2" ht="15.75">
      <c r="A88" s="119" t="s">
        <v>3387</v>
      </c>
      <c r="B88" s="126">
        <v>0.5</v>
      </c>
    </row>
    <row r="89" spans="1:2" ht="15.75">
      <c r="A89" s="119" t="s">
        <v>3388</v>
      </c>
      <c r="B89" s="126">
        <v>2.5</v>
      </c>
    </row>
    <row r="90" spans="1:2" ht="15.75">
      <c r="A90" s="119" t="s">
        <v>3389</v>
      </c>
      <c r="B90" s="126">
        <v>3.5</v>
      </c>
    </row>
    <row r="91" ht="15.75">
      <c r="A91" s="119"/>
    </row>
    <row r="92" ht="15.75">
      <c r="A92" s="119"/>
    </row>
    <row r="93" ht="15.75">
      <c r="A93" s="119" t="s">
        <v>5276</v>
      </c>
    </row>
    <row r="94" spans="1:2" ht="15.75">
      <c r="A94" s="119" t="s">
        <v>3390</v>
      </c>
      <c r="B94" s="126">
        <v>5</v>
      </c>
    </row>
    <row r="95" ht="15.75">
      <c r="A95" s="119"/>
    </row>
    <row r="96" ht="15.75">
      <c r="A96" s="119" t="s">
        <v>3007</v>
      </c>
    </row>
    <row r="97" spans="1:2" ht="15.75">
      <c r="A97" s="119" t="s">
        <v>3391</v>
      </c>
      <c r="B97" s="126">
        <v>4</v>
      </c>
    </row>
    <row r="98" spans="1:2" ht="15.75">
      <c r="A98" s="119" t="s">
        <v>3392</v>
      </c>
      <c r="B98" s="126">
        <v>3</v>
      </c>
    </row>
    <row r="99" ht="15.75">
      <c r="A99" s="119"/>
    </row>
    <row r="100" ht="15.75">
      <c r="A100" s="119"/>
    </row>
    <row r="101" ht="15.75">
      <c r="A101" s="119"/>
    </row>
    <row r="103" ht="20.25">
      <c r="A103" s="120" t="s">
        <v>3393</v>
      </c>
    </row>
    <row r="104" ht="12.75">
      <c r="A104" s="124"/>
    </row>
    <row r="105" ht="15.75">
      <c r="A105" s="119" t="s">
        <v>3394</v>
      </c>
    </row>
    <row r="106" ht="15.75">
      <c r="A106" s="119" t="s">
        <v>3395</v>
      </c>
    </row>
    <row r="107" spans="1:2" ht="15.75">
      <c r="A107" s="119" t="s">
        <v>3396</v>
      </c>
      <c r="B107" s="126">
        <v>2</v>
      </c>
    </row>
    <row r="108" spans="1:2" ht="15.75">
      <c r="A108" s="119" t="s">
        <v>3397</v>
      </c>
      <c r="B108" s="126">
        <v>2</v>
      </c>
    </row>
    <row r="109" spans="1:2" ht="15.75">
      <c r="A109" s="119" t="s">
        <v>3398</v>
      </c>
      <c r="B109" s="126">
        <v>2</v>
      </c>
    </row>
    <row r="110" spans="1:2" ht="15.75">
      <c r="A110" s="119" t="s">
        <v>3399</v>
      </c>
      <c r="B110" s="126">
        <v>2</v>
      </c>
    </row>
    <row r="111" spans="1:2" ht="15.75">
      <c r="A111" s="119" t="s">
        <v>3400</v>
      </c>
      <c r="B111" s="126">
        <v>2</v>
      </c>
    </row>
    <row r="112" spans="1:2" ht="15.75">
      <c r="A112" s="119" t="s">
        <v>3401</v>
      </c>
      <c r="B112" s="126">
        <v>2</v>
      </c>
    </row>
    <row r="113" spans="1:2" ht="15.75">
      <c r="A113" s="119" t="s">
        <v>3402</v>
      </c>
      <c r="B113" s="126">
        <v>2</v>
      </c>
    </row>
    <row r="114" ht="15.75">
      <c r="A114" s="119"/>
    </row>
    <row r="115" ht="15.75">
      <c r="A115" s="119" t="s">
        <v>3403</v>
      </c>
    </row>
    <row r="116" spans="1:2" ht="15.75">
      <c r="A116" s="119" t="s">
        <v>3404</v>
      </c>
      <c r="B116" s="126">
        <v>2</v>
      </c>
    </row>
    <row r="117" spans="1:2" ht="15.75">
      <c r="A117" s="119" t="s">
        <v>3405</v>
      </c>
      <c r="B117" s="126">
        <v>2</v>
      </c>
    </row>
    <row r="118" spans="1:2" ht="15.75">
      <c r="A118" s="119" t="s">
        <v>3406</v>
      </c>
      <c r="B118" s="126">
        <v>2</v>
      </c>
    </row>
    <row r="119" spans="1:2" ht="15.75">
      <c r="A119" s="119" t="s">
        <v>3407</v>
      </c>
      <c r="B119" s="126">
        <v>2</v>
      </c>
    </row>
    <row r="120" spans="1:2" ht="15.75">
      <c r="A120" s="119" t="s">
        <v>3408</v>
      </c>
      <c r="B120" s="126">
        <v>2</v>
      </c>
    </row>
    <row r="121" spans="1:2" ht="15.75">
      <c r="A121" s="119"/>
      <c r="B121" s="126"/>
    </row>
    <row r="122" ht="15.75">
      <c r="A122" s="119" t="s">
        <v>2957</v>
      </c>
    </row>
    <row r="123" spans="1:2" ht="15.75">
      <c r="A123" s="119" t="s">
        <v>3409</v>
      </c>
      <c r="B123" s="126">
        <v>2</v>
      </c>
    </row>
    <row r="124" spans="1:2" ht="15.75">
      <c r="A124" s="119" t="s">
        <v>3410</v>
      </c>
      <c r="B124" s="126">
        <v>2</v>
      </c>
    </row>
    <row r="125" spans="1:2" ht="15.75">
      <c r="A125" s="119" t="s">
        <v>3411</v>
      </c>
      <c r="B125" s="126">
        <v>2</v>
      </c>
    </row>
    <row r="126" spans="1:2" ht="15.75">
      <c r="A126" s="119" t="s">
        <v>3412</v>
      </c>
      <c r="B126" s="126">
        <v>2</v>
      </c>
    </row>
    <row r="127" spans="1:2" ht="15.75">
      <c r="A127" s="119" t="s">
        <v>3413</v>
      </c>
      <c r="B127" s="126">
        <v>2</v>
      </c>
    </row>
    <row r="128" spans="1:2" ht="15.75">
      <c r="A128" s="119" t="s">
        <v>3414</v>
      </c>
      <c r="B128" s="126">
        <v>2</v>
      </c>
    </row>
    <row r="129" spans="1:2" ht="15.75">
      <c r="A129" s="119" t="s">
        <v>3415</v>
      </c>
      <c r="B129" s="126">
        <v>2</v>
      </c>
    </row>
    <row r="130" spans="1:2" ht="15.75">
      <c r="A130" s="119" t="s">
        <v>3416</v>
      </c>
      <c r="B130" s="126">
        <v>2</v>
      </c>
    </row>
    <row r="131" spans="1:2" ht="15.75">
      <c r="A131" s="119" t="s">
        <v>3417</v>
      </c>
      <c r="B131" s="126">
        <v>2</v>
      </c>
    </row>
    <row r="132" spans="1:2" ht="15.75">
      <c r="A132" s="119" t="s">
        <v>3418</v>
      </c>
      <c r="B132" s="126">
        <v>2</v>
      </c>
    </row>
    <row r="133" spans="1:2" ht="15.75">
      <c r="A133" s="119" t="s">
        <v>3419</v>
      </c>
      <c r="B133" s="126">
        <v>2</v>
      </c>
    </row>
    <row r="134" spans="1:2" ht="15.75">
      <c r="A134" s="119" t="s">
        <v>3420</v>
      </c>
      <c r="B134" s="126">
        <v>2</v>
      </c>
    </row>
    <row r="135" spans="1:2" ht="15.75">
      <c r="A135" s="119" t="s">
        <v>3421</v>
      </c>
      <c r="B135" s="126">
        <v>2</v>
      </c>
    </row>
    <row r="136" spans="1:2" ht="15.75">
      <c r="A136" s="119" t="s">
        <v>3422</v>
      </c>
      <c r="B136" s="126">
        <v>2</v>
      </c>
    </row>
    <row r="137" spans="1:2" ht="15.75">
      <c r="A137" s="119" t="s">
        <v>3423</v>
      </c>
      <c r="B137" s="126">
        <v>2</v>
      </c>
    </row>
    <row r="138" spans="1:2" ht="15.75">
      <c r="A138" s="119" t="s">
        <v>3424</v>
      </c>
      <c r="B138" s="126">
        <v>2</v>
      </c>
    </row>
    <row r="139" spans="1:2" ht="15.75">
      <c r="A139" s="119" t="s">
        <v>3425</v>
      </c>
      <c r="B139" s="126">
        <v>2</v>
      </c>
    </row>
    <row r="140" spans="1:2" ht="15.75">
      <c r="A140" s="119" t="s">
        <v>3426</v>
      </c>
      <c r="B140" s="126">
        <v>2</v>
      </c>
    </row>
    <row r="141" spans="1:2" ht="15.75">
      <c r="A141" s="119" t="s">
        <v>3427</v>
      </c>
      <c r="B141" s="126">
        <v>2</v>
      </c>
    </row>
    <row r="142" spans="1:2" ht="15.75">
      <c r="A142" s="119" t="s">
        <v>3428</v>
      </c>
      <c r="B142" s="126">
        <v>2</v>
      </c>
    </row>
    <row r="143" spans="1:2" ht="15.75">
      <c r="A143" s="119" t="s">
        <v>1279</v>
      </c>
      <c r="B143" s="126">
        <v>2</v>
      </c>
    </row>
    <row r="144" spans="1:2" ht="15.75">
      <c r="A144" s="119" t="s">
        <v>1280</v>
      </c>
      <c r="B144" s="126">
        <v>2</v>
      </c>
    </row>
    <row r="145" spans="1:2" ht="15.75">
      <c r="A145" s="119" t="s">
        <v>1281</v>
      </c>
      <c r="B145" s="126">
        <v>2</v>
      </c>
    </row>
    <row r="146" spans="1:2" ht="15.75">
      <c r="A146" s="119" t="s">
        <v>1282</v>
      </c>
      <c r="B146" s="126">
        <v>2</v>
      </c>
    </row>
    <row r="147" spans="1:2" ht="15.75">
      <c r="A147" s="119" t="s">
        <v>1283</v>
      </c>
      <c r="B147" s="126">
        <v>2</v>
      </c>
    </row>
    <row r="148" spans="1:2" ht="15.75">
      <c r="A148" s="119" t="s">
        <v>1284</v>
      </c>
      <c r="B148" s="126">
        <v>2</v>
      </c>
    </row>
    <row r="149" spans="1:2" ht="15.75">
      <c r="A149" s="119" t="s">
        <v>1285</v>
      </c>
      <c r="B149" s="126">
        <v>2</v>
      </c>
    </row>
    <row r="150" spans="1:2" ht="15.75">
      <c r="A150" s="119" t="s">
        <v>1286</v>
      </c>
      <c r="B150" s="126">
        <v>2</v>
      </c>
    </row>
    <row r="151" spans="1:2" ht="15.75">
      <c r="A151" s="119" t="s">
        <v>1287</v>
      </c>
      <c r="B151" s="126">
        <v>2</v>
      </c>
    </row>
    <row r="152" spans="1:2" ht="15.75">
      <c r="A152" s="119" t="s">
        <v>1288</v>
      </c>
      <c r="B152" s="126">
        <v>2</v>
      </c>
    </row>
    <row r="153" spans="1:2" ht="15.75">
      <c r="A153" s="119" t="s">
        <v>1289</v>
      </c>
      <c r="B153" s="126">
        <v>2</v>
      </c>
    </row>
    <row r="154" spans="1:2" ht="15.75">
      <c r="A154" s="119" t="s">
        <v>1290</v>
      </c>
      <c r="B154" s="126">
        <v>1</v>
      </c>
    </row>
    <row r="155" spans="1:2" ht="15.75">
      <c r="A155" s="119" t="s">
        <v>1291</v>
      </c>
      <c r="B155" s="126">
        <v>2</v>
      </c>
    </row>
    <row r="156" spans="1:2" ht="15.75">
      <c r="A156" s="119" t="s">
        <v>1292</v>
      </c>
      <c r="B156" s="126">
        <v>2</v>
      </c>
    </row>
    <row r="157" spans="1:2" ht="15.75">
      <c r="A157" s="119" t="s">
        <v>1293</v>
      </c>
      <c r="B157" s="126">
        <v>2</v>
      </c>
    </row>
    <row r="158" spans="1:2" ht="15.75">
      <c r="A158" s="119" t="s">
        <v>1294</v>
      </c>
      <c r="B158" s="126">
        <v>2</v>
      </c>
    </row>
    <row r="159" spans="1:2" ht="15.75">
      <c r="A159" s="119" t="s">
        <v>1295</v>
      </c>
      <c r="B159" s="126">
        <v>2</v>
      </c>
    </row>
    <row r="160" spans="1:2" ht="15.75">
      <c r="A160" s="119" t="s">
        <v>1296</v>
      </c>
      <c r="B160" s="126">
        <v>2</v>
      </c>
    </row>
    <row r="161" spans="1:2" ht="15.75">
      <c r="A161" s="119" t="s">
        <v>1297</v>
      </c>
      <c r="B161" s="126">
        <v>2</v>
      </c>
    </row>
    <row r="162" spans="1:2" ht="15.75">
      <c r="A162" s="119" t="s">
        <v>1298</v>
      </c>
      <c r="B162" s="126">
        <v>2</v>
      </c>
    </row>
    <row r="163" spans="1:2" ht="15.75">
      <c r="A163" s="119" t="s">
        <v>1299</v>
      </c>
      <c r="B163" s="126">
        <v>2</v>
      </c>
    </row>
    <row r="164" spans="1:2" ht="15.75">
      <c r="A164" s="119" t="s">
        <v>3455</v>
      </c>
      <c r="B164" s="126">
        <v>2</v>
      </c>
    </row>
    <row r="165" spans="1:2" ht="15.75">
      <c r="A165" s="119" t="s">
        <v>3456</v>
      </c>
      <c r="B165" s="126">
        <v>2</v>
      </c>
    </row>
    <row r="166" ht="15.75">
      <c r="A166" s="119"/>
    </row>
    <row r="167" ht="15.75">
      <c r="A167" s="119" t="s">
        <v>3457</v>
      </c>
    </row>
    <row r="168" spans="1:2" ht="15.75">
      <c r="A168" s="119" t="s">
        <v>3458</v>
      </c>
      <c r="B168" s="126">
        <v>2</v>
      </c>
    </row>
    <row r="169" ht="15.75">
      <c r="A169" s="119"/>
    </row>
    <row r="170" ht="15.75">
      <c r="A170" s="119" t="s">
        <v>2377</v>
      </c>
    </row>
    <row r="171" spans="1:2" ht="15.75">
      <c r="A171" s="119" t="s">
        <v>3459</v>
      </c>
      <c r="B171" s="126">
        <v>2</v>
      </c>
    </row>
    <row r="172" spans="1:2" ht="15.75">
      <c r="A172" s="119" t="s">
        <v>3460</v>
      </c>
      <c r="B172" s="126">
        <v>2</v>
      </c>
    </row>
    <row r="173" ht="15.75">
      <c r="A173" s="119"/>
    </row>
    <row r="174" ht="15.75">
      <c r="A174" s="119" t="s">
        <v>3461</v>
      </c>
    </row>
    <row r="175" ht="15.75">
      <c r="A175" s="119"/>
    </row>
    <row r="176" ht="15.75">
      <c r="A176" s="119" t="s">
        <v>2957</v>
      </c>
    </row>
    <row r="177" spans="1:2" ht="15.75">
      <c r="A177" s="119" t="s">
        <v>3462</v>
      </c>
      <c r="B177" s="126">
        <v>2</v>
      </c>
    </row>
    <row r="178" spans="1:2" ht="15.75">
      <c r="A178" s="119" t="s">
        <v>3463</v>
      </c>
      <c r="B178" s="126">
        <v>2</v>
      </c>
    </row>
    <row r="179" spans="1:2" ht="15.75">
      <c r="A179" s="119" t="s">
        <v>3464</v>
      </c>
      <c r="B179" s="126">
        <v>2</v>
      </c>
    </row>
    <row r="180" spans="1:2" ht="15.75">
      <c r="A180" s="119" t="s">
        <v>3416</v>
      </c>
      <c r="B180" s="126">
        <v>2</v>
      </c>
    </row>
    <row r="181" spans="1:2" ht="15.75">
      <c r="A181" s="119" t="s">
        <v>3417</v>
      </c>
      <c r="B181" s="126">
        <v>2</v>
      </c>
    </row>
    <row r="182" spans="1:2" ht="15.75">
      <c r="A182" s="119" t="s">
        <v>3465</v>
      </c>
      <c r="B182" s="126">
        <v>2</v>
      </c>
    </row>
    <row r="183" spans="1:2" ht="15.75">
      <c r="A183" s="119" t="s">
        <v>3466</v>
      </c>
      <c r="B183" s="126">
        <v>2</v>
      </c>
    </row>
    <row r="184" spans="1:2" ht="15.75">
      <c r="A184" s="119" t="s">
        <v>3467</v>
      </c>
      <c r="B184" s="126">
        <v>2</v>
      </c>
    </row>
    <row r="185" spans="1:2" ht="15.75">
      <c r="A185" s="119" t="s">
        <v>3468</v>
      </c>
      <c r="B185" s="126">
        <v>2</v>
      </c>
    </row>
    <row r="186" spans="1:2" ht="15.75">
      <c r="A186" s="119" t="s">
        <v>1289</v>
      </c>
      <c r="B186" s="126">
        <v>2</v>
      </c>
    </row>
    <row r="187" spans="1:2" ht="15.75">
      <c r="A187" s="119" t="s">
        <v>3469</v>
      </c>
      <c r="B187" s="126">
        <v>2</v>
      </c>
    </row>
    <row r="188" spans="1:2" ht="15.75">
      <c r="A188" s="119" t="s">
        <v>1293</v>
      </c>
      <c r="B188" s="126">
        <v>2</v>
      </c>
    </row>
    <row r="189" spans="1:2" ht="15.75">
      <c r="A189" s="119" t="s">
        <v>3470</v>
      </c>
      <c r="B189" s="126">
        <v>2</v>
      </c>
    </row>
    <row r="190" spans="1:2" ht="15.75">
      <c r="A190" s="119" t="s">
        <v>3471</v>
      </c>
      <c r="B190" s="126">
        <v>2</v>
      </c>
    </row>
    <row r="191" ht="15.75">
      <c r="A191" s="119"/>
    </row>
    <row r="192" ht="15.75">
      <c r="A192" s="119" t="s">
        <v>2377</v>
      </c>
    </row>
    <row r="193" spans="1:2" ht="15.75">
      <c r="A193" s="119" t="s">
        <v>3472</v>
      </c>
      <c r="B193" s="126">
        <v>2</v>
      </c>
    </row>
    <row r="194" spans="1:2" ht="15.75">
      <c r="A194" s="119" t="s">
        <v>3473</v>
      </c>
      <c r="B194" s="126">
        <v>2</v>
      </c>
    </row>
    <row r="195" ht="15.75">
      <c r="A195" s="119"/>
    </row>
    <row r="196" ht="15.75">
      <c r="A196" s="119" t="s">
        <v>3474</v>
      </c>
    </row>
    <row r="197" ht="15.75">
      <c r="A197" s="119"/>
    </row>
    <row r="198" ht="15.75">
      <c r="A198" s="119" t="s">
        <v>3395</v>
      </c>
    </row>
    <row r="199" spans="1:2" ht="15.75">
      <c r="A199" s="119" t="s">
        <v>3475</v>
      </c>
      <c r="B199" s="126">
        <v>2</v>
      </c>
    </row>
    <row r="200" ht="15.75">
      <c r="A200" s="119"/>
    </row>
    <row r="201" ht="15.75">
      <c r="A201" s="119" t="s">
        <v>2957</v>
      </c>
    </row>
    <row r="202" spans="1:2" ht="15.75">
      <c r="A202" s="119" t="s">
        <v>3476</v>
      </c>
      <c r="B202" s="126">
        <v>2</v>
      </c>
    </row>
    <row r="203" spans="1:2" ht="15.75">
      <c r="A203" s="119" t="s">
        <v>3477</v>
      </c>
      <c r="B203" s="126">
        <v>2</v>
      </c>
    </row>
    <row r="204" spans="1:2" ht="15.75">
      <c r="A204" s="119" t="s">
        <v>3478</v>
      </c>
      <c r="B204" s="126">
        <v>2</v>
      </c>
    </row>
    <row r="205" spans="1:2" ht="15.75">
      <c r="A205" s="119" t="s">
        <v>3479</v>
      </c>
      <c r="B205" s="126">
        <v>2</v>
      </c>
    </row>
    <row r="206" spans="1:2" ht="15.75">
      <c r="A206" s="119" t="s">
        <v>3480</v>
      </c>
      <c r="B206" s="126">
        <v>2</v>
      </c>
    </row>
    <row r="207" spans="1:2" ht="15.75">
      <c r="A207" s="119" t="s">
        <v>3481</v>
      </c>
      <c r="B207" s="126">
        <v>2</v>
      </c>
    </row>
    <row r="208" spans="1:2" ht="15.75">
      <c r="A208" s="119" t="s">
        <v>3482</v>
      </c>
      <c r="B208" s="126">
        <v>2</v>
      </c>
    </row>
    <row r="209" ht="15.75">
      <c r="A209" s="119" t="s">
        <v>2377</v>
      </c>
    </row>
    <row r="210" spans="1:2" ht="15.75">
      <c r="A210" s="119" t="s">
        <v>3483</v>
      </c>
      <c r="B210" s="126">
        <v>2</v>
      </c>
    </row>
    <row r="211" spans="1:2" ht="15.75">
      <c r="A211" s="119" t="s">
        <v>3484</v>
      </c>
      <c r="B211" s="126">
        <v>2</v>
      </c>
    </row>
    <row r="212" spans="1:2" ht="15.75">
      <c r="A212" s="119" t="s">
        <v>3485</v>
      </c>
      <c r="B212" s="126">
        <v>2</v>
      </c>
    </row>
    <row r="213" spans="1:2" ht="15.75">
      <c r="A213" s="119" t="s">
        <v>3486</v>
      </c>
      <c r="B213" s="126">
        <v>2</v>
      </c>
    </row>
    <row r="214" spans="1:2" ht="15.75">
      <c r="A214" s="119" t="s">
        <v>3487</v>
      </c>
      <c r="B214" s="126">
        <v>2</v>
      </c>
    </row>
    <row r="215" ht="15.75">
      <c r="A215" s="119" t="s">
        <v>3488</v>
      </c>
    </row>
    <row r="216" ht="15.75">
      <c r="A216" s="119"/>
    </row>
    <row r="217" ht="15.75">
      <c r="A217" s="119" t="s">
        <v>2957</v>
      </c>
    </row>
    <row r="218" spans="1:2" ht="15.75">
      <c r="A218" s="119" t="s">
        <v>3489</v>
      </c>
      <c r="B218" s="126" t="s">
        <v>3298</v>
      </c>
    </row>
    <row r="219" spans="1:2" ht="15.75">
      <c r="A219" s="119" t="s">
        <v>3490</v>
      </c>
      <c r="B219" s="126" t="s">
        <v>3298</v>
      </c>
    </row>
    <row r="220" ht="15.75">
      <c r="A220" s="119"/>
    </row>
    <row r="221" ht="15.75">
      <c r="A221" s="119" t="s">
        <v>3491</v>
      </c>
    </row>
    <row r="222" ht="15.75">
      <c r="A222" s="119"/>
    </row>
    <row r="223" ht="15.75">
      <c r="A223" s="119" t="s">
        <v>3492</v>
      </c>
    </row>
    <row r="224" spans="1:2" ht="15.75">
      <c r="A224" s="119" t="s">
        <v>3493</v>
      </c>
      <c r="B224" s="126">
        <v>5</v>
      </c>
    </row>
    <row r="225" spans="1:2" ht="15.75">
      <c r="A225" s="119" t="s">
        <v>3494</v>
      </c>
      <c r="B225" s="126" t="s">
        <v>3890</v>
      </c>
    </row>
    <row r="226" spans="1:2" ht="15.75">
      <c r="A226" s="119" t="s">
        <v>3495</v>
      </c>
      <c r="B226" s="126">
        <v>2</v>
      </c>
    </row>
    <row r="227" spans="1:2" ht="15.75">
      <c r="A227" s="119" t="s">
        <v>3496</v>
      </c>
      <c r="B227" s="126">
        <v>5</v>
      </c>
    </row>
    <row r="228" spans="1:2" ht="15.75">
      <c r="A228" s="119" t="s">
        <v>3497</v>
      </c>
      <c r="B228" s="126">
        <v>5</v>
      </c>
    </row>
    <row r="229" spans="1:2" ht="15.75">
      <c r="A229" s="119" t="s">
        <v>3498</v>
      </c>
      <c r="B229" s="126">
        <v>4</v>
      </c>
    </row>
    <row r="230" spans="1:2" ht="15.75">
      <c r="A230" s="119" t="s">
        <v>3499</v>
      </c>
      <c r="B230" s="126">
        <v>4</v>
      </c>
    </row>
    <row r="231" spans="1:2" ht="15.75">
      <c r="A231" s="119" t="s">
        <v>3500</v>
      </c>
      <c r="B231" s="126">
        <v>5</v>
      </c>
    </row>
    <row r="232" spans="1:2" ht="15.75">
      <c r="A232" s="119" t="s">
        <v>3501</v>
      </c>
      <c r="B232" s="126">
        <v>5</v>
      </c>
    </row>
    <row r="233" ht="15.75">
      <c r="A233" s="119"/>
    </row>
    <row r="234" ht="15.75">
      <c r="A234" s="119" t="s">
        <v>2377</v>
      </c>
    </row>
    <row r="235" spans="1:2" ht="15.75">
      <c r="A235" s="119" t="s">
        <v>3502</v>
      </c>
      <c r="B235" s="126">
        <v>5</v>
      </c>
    </row>
    <row r="236" spans="1:2" ht="15.75">
      <c r="A236" s="119" t="s">
        <v>3503</v>
      </c>
      <c r="B236" s="126">
        <v>5</v>
      </c>
    </row>
    <row r="237" spans="1:2" ht="15.75">
      <c r="A237" s="119" t="s">
        <v>3504</v>
      </c>
      <c r="B237" s="126" t="s">
        <v>3890</v>
      </c>
    </row>
    <row r="238" spans="1:2" ht="15.75">
      <c r="A238" s="119" t="s">
        <v>3505</v>
      </c>
      <c r="B238" s="126">
        <v>4</v>
      </c>
    </row>
    <row r="239" spans="1:2" ht="15.75">
      <c r="A239" s="119" t="s">
        <v>3506</v>
      </c>
      <c r="B239" s="126">
        <v>4</v>
      </c>
    </row>
    <row r="240" spans="1:2" ht="15.75">
      <c r="A240" s="119" t="s">
        <v>3507</v>
      </c>
      <c r="B240" s="126">
        <v>5</v>
      </c>
    </row>
    <row r="241" spans="1:2" ht="15.75">
      <c r="A241" s="119" t="s">
        <v>3508</v>
      </c>
      <c r="B241" s="126">
        <v>5</v>
      </c>
    </row>
    <row r="242" ht="15.75">
      <c r="A242" s="119"/>
    </row>
    <row r="243" ht="15.75">
      <c r="A243" s="119" t="s">
        <v>2957</v>
      </c>
    </row>
    <row r="244" spans="1:2" ht="15.75">
      <c r="A244" s="119" t="s">
        <v>3509</v>
      </c>
      <c r="B244" s="126" t="s">
        <v>3888</v>
      </c>
    </row>
    <row r="245" spans="1:2" ht="15.75">
      <c r="A245" s="119" t="s">
        <v>3510</v>
      </c>
      <c r="B245" s="126" t="s">
        <v>3888</v>
      </c>
    </row>
    <row r="246" spans="1:2" ht="15.75">
      <c r="A246" s="119" t="s">
        <v>3511</v>
      </c>
      <c r="B246" s="126" t="s">
        <v>3888</v>
      </c>
    </row>
    <row r="247" spans="1:2" ht="15.75">
      <c r="A247" s="119" t="s">
        <v>3508</v>
      </c>
      <c r="B247" s="126">
        <v>5</v>
      </c>
    </row>
    <row r="248" spans="1:2" ht="15.75">
      <c r="A248" s="119" t="s">
        <v>3512</v>
      </c>
      <c r="B248" s="126" t="s">
        <v>5098</v>
      </c>
    </row>
    <row r="249" ht="15.75">
      <c r="A249" s="119"/>
    </row>
    <row r="250" ht="15.75">
      <c r="A250" s="119" t="s">
        <v>3513</v>
      </c>
    </row>
    <row r="251" ht="15.75">
      <c r="A251" s="119"/>
    </row>
    <row r="252" ht="15.75">
      <c r="A252" s="119" t="s">
        <v>2865</v>
      </c>
    </row>
    <row r="253" spans="1:2" ht="15.75">
      <c r="A253" s="119" t="s">
        <v>3514</v>
      </c>
      <c r="B253" s="126">
        <v>4</v>
      </c>
    </row>
    <row r="254" spans="1:2" ht="15.75">
      <c r="A254" s="119" t="s">
        <v>3515</v>
      </c>
      <c r="B254" s="126">
        <v>5</v>
      </c>
    </row>
    <row r="255" spans="1:2" ht="15.75">
      <c r="A255" s="119" t="s">
        <v>3516</v>
      </c>
      <c r="B255" s="126" t="s">
        <v>3898</v>
      </c>
    </row>
    <row r="256" spans="1:2" ht="15.75">
      <c r="A256" s="119" t="s">
        <v>3517</v>
      </c>
      <c r="B256" s="126" t="s">
        <v>3888</v>
      </c>
    </row>
    <row r="257" spans="1:2" ht="15.75">
      <c r="A257" s="119" t="s">
        <v>3518</v>
      </c>
      <c r="B257" s="126" t="s">
        <v>3898</v>
      </c>
    </row>
    <row r="258" spans="1:2" ht="15.75">
      <c r="A258" s="119" t="s">
        <v>3519</v>
      </c>
      <c r="B258" s="126">
        <v>5</v>
      </c>
    </row>
    <row r="259" spans="1:2" ht="15.75">
      <c r="A259" s="119" t="s">
        <v>3520</v>
      </c>
      <c r="B259" s="126">
        <v>6</v>
      </c>
    </row>
    <row r="260" spans="1:2" ht="15.75">
      <c r="A260" s="119" t="s">
        <v>3521</v>
      </c>
      <c r="B260" s="126">
        <v>5</v>
      </c>
    </row>
    <row r="261" spans="1:2" ht="15.75">
      <c r="A261" s="119" t="s">
        <v>3522</v>
      </c>
      <c r="B261" s="126">
        <v>6</v>
      </c>
    </row>
    <row r="262" spans="1:2" ht="15.75">
      <c r="A262" s="119" t="s">
        <v>3523</v>
      </c>
      <c r="B262" s="126" t="s">
        <v>3888</v>
      </c>
    </row>
    <row r="263" spans="1:2" ht="15.75">
      <c r="A263" s="119" t="s">
        <v>3524</v>
      </c>
      <c r="B263" s="126">
        <v>6</v>
      </c>
    </row>
    <row r="264" spans="1:2" ht="15.75">
      <c r="A264" s="119" t="s">
        <v>3525</v>
      </c>
      <c r="B264" s="126">
        <v>5</v>
      </c>
    </row>
    <row r="265" ht="15.75">
      <c r="A265" s="119"/>
    </row>
    <row r="266" ht="15.75">
      <c r="A266" s="119" t="s">
        <v>2873</v>
      </c>
    </row>
    <row r="267" spans="1:2" ht="15.75">
      <c r="A267" s="119" t="s">
        <v>3526</v>
      </c>
      <c r="B267" s="126" t="s">
        <v>3939</v>
      </c>
    </row>
    <row r="268" spans="1:2" ht="15.75">
      <c r="A268" s="119" t="s">
        <v>3527</v>
      </c>
      <c r="B268" s="126">
        <v>8</v>
      </c>
    </row>
    <row r="269" spans="1:2" ht="15.75">
      <c r="A269" s="119" t="s">
        <v>3528</v>
      </c>
      <c r="B269" s="126">
        <v>8</v>
      </c>
    </row>
    <row r="270" spans="1:2" ht="15.75">
      <c r="A270" s="119" t="s">
        <v>3529</v>
      </c>
      <c r="B270" s="126">
        <v>8</v>
      </c>
    </row>
    <row r="271" spans="1:2" ht="15.75">
      <c r="A271" s="119" t="s">
        <v>3530</v>
      </c>
      <c r="B271" s="126">
        <v>7</v>
      </c>
    </row>
    <row r="272" spans="1:2" ht="15.75">
      <c r="A272" s="119" t="s">
        <v>3531</v>
      </c>
      <c r="B272" s="126" t="s">
        <v>3898</v>
      </c>
    </row>
    <row r="273" spans="1:2" ht="15.75">
      <c r="A273" s="119" t="s">
        <v>3532</v>
      </c>
      <c r="B273" s="126">
        <v>9</v>
      </c>
    </row>
    <row r="274" spans="1:2" ht="15.75">
      <c r="A274" s="119" t="s">
        <v>3533</v>
      </c>
      <c r="B274" s="126" t="s">
        <v>3939</v>
      </c>
    </row>
    <row r="275" spans="1:2" ht="15.75">
      <c r="A275" s="119" t="s">
        <v>3534</v>
      </c>
      <c r="B275" s="126">
        <v>9</v>
      </c>
    </row>
    <row r="276" spans="1:2" ht="15.75">
      <c r="A276" s="119" t="s">
        <v>3535</v>
      </c>
      <c r="B276" s="126" t="s">
        <v>3890</v>
      </c>
    </row>
    <row r="277" spans="1:2" ht="15.75">
      <c r="A277" s="119" t="s">
        <v>3536</v>
      </c>
      <c r="B277" s="126" t="s">
        <v>3890</v>
      </c>
    </row>
    <row r="278" spans="1:2" ht="15.75">
      <c r="A278" s="119" t="s">
        <v>3537</v>
      </c>
      <c r="B278" s="126" t="s">
        <v>3890</v>
      </c>
    </row>
    <row r="279" spans="1:2" ht="15.75">
      <c r="A279" s="119" t="s">
        <v>3538</v>
      </c>
      <c r="B279" s="126" t="s">
        <v>3890</v>
      </c>
    </row>
    <row r="280" spans="1:2" ht="15.75">
      <c r="A280" s="119" t="s">
        <v>3539</v>
      </c>
      <c r="B280" s="126" t="s">
        <v>3890</v>
      </c>
    </row>
    <row r="281" ht="15.75">
      <c r="A281" s="119"/>
    </row>
    <row r="282" ht="15.75">
      <c r="A282" s="119" t="s">
        <v>438</v>
      </c>
    </row>
    <row r="283" ht="15.75">
      <c r="A283" s="119" t="s">
        <v>3540</v>
      </c>
    </row>
    <row r="284" spans="1:2" ht="15.75">
      <c r="A284" s="119" t="s">
        <v>3541</v>
      </c>
      <c r="B284" s="126" t="s">
        <v>3890</v>
      </c>
    </row>
    <row r="285" spans="1:2" ht="15.75">
      <c r="A285" s="119" t="s">
        <v>3542</v>
      </c>
      <c r="B285" s="126" t="s">
        <v>3939</v>
      </c>
    </row>
    <row r="286" spans="1:2" ht="15.75">
      <c r="A286" s="119" t="s">
        <v>3543</v>
      </c>
      <c r="B286" s="126">
        <v>5</v>
      </c>
    </row>
    <row r="287" spans="1:2" ht="15.75">
      <c r="A287" s="119" t="s">
        <v>3544</v>
      </c>
      <c r="B287" s="126">
        <v>8</v>
      </c>
    </row>
    <row r="288" spans="1:2" ht="15.75">
      <c r="A288" s="119" t="s">
        <v>3545</v>
      </c>
      <c r="B288" s="126">
        <v>5</v>
      </c>
    </row>
    <row r="289" spans="1:2" ht="15.75">
      <c r="A289" s="119" t="s">
        <v>3546</v>
      </c>
      <c r="B289" s="126">
        <v>8</v>
      </c>
    </row>
    <row r="290" spans="1:2" ht="15.75">
      <c r="A290" s="119" t="s">
        <v>3547</v>
      </c>
      <c r="B290" s="126">
        <v>5</v>
      </c>
    </row>
    <row r="291" spans="1:2" ht="15.75">
      <c r="A291" s="119" t="s">
        <v>3546</v>
      </c>
      <c r="B291" s="126">
        <v>8</v>
      </c>
    </row>
    <row r="292" spans="1:2" ht="15.75">
      <c r="A292" s="119" t="s">
        <v>3548</v>
      </c>
      <c r="B292" s="126" t="s">
        <v>3888</v>
      </c>
    </row>
    <row r="293" spans="1:2" ht="15.75">
      <c r="A293" s="119" t="s">
        <v>3549</v>
      </c>
      <c r="B293" s="126" t="s">
        <v>3936</v>
      </c>
    </row>
    <row r="294" spans="1:2" ht="15.75">
      <c r="A294" s="119" t="s">
        <v>3550</v>
      </c>
      <c r="B294" s="126">
        <v>6</v>
      </c>
    </row>
    <row r="295" spans="1:2" ht="15.75">
      <c r="A295" s="119" t="s">
        <v>3549</v>
      </c>
      <c r="B295" s="126">
        <v>9</v>
      </c>
    </row>
    <row r="296" ht="15.75">
      <c r="A296" s="119"/>
    </row>
    <row r="297" spans="1:3" ht="15.75">
      <c r="A297" s="119" t="s">
        <v>3551</v>
      </c>
      <c r="C297" s="105"/>
    </row>
    <row r="298" spans="1:3" ht="15.75">
      <c r="A298" s="119" t="s">
        <v>3552</v>
      </c>
      <c r="B298" s="126" t="s">
        <v>3890</v>
      </c>
      <c r="C298" s="105"/>
    </row>
    <row r="299" spans="1:3" ht="15.75">
      <c r="A299" s="119" t="s">
        <v>3546</v>
      </c>
      <c r="B299" s="126" t="s">
        <v>3939</v>
      </c>
      <c r="C299" s="105"/>
    </row>
    <row r="300" spans="1:3" ht="15.75">
      <c r="A300" s="119" t="s">
        <v>3553</v>
      </c>
      <c r="B300" s="126" t="s">
        <v>3890</v>
      </c>
      <c r="C300" s="105"/>
    </row>
    <row r="301" spans="1:3" ht="15.75">
      <c r="A301" s="119" t="s">
        <v>3546</v>
      </c>
      <c r="B301" s="126" t="s">
        <v>3939</v>
      </c>
      <c r="C301" s="105"/>
    </row>
    <row r="302" spans="1:3" ht="15.75">
      <c r="A302" s="119" t="s">
        <v>3554</v>
      </c>
      <c r="B302" s="126" t="s">
        <v>3890</v>
      </c>
      <c r="C302" s="105"/>
    </row>
    <row r="303" spans="1:3" ht="15.75">
      <c r="A303" s="119" t="s">
        <v>3546</v>
      </c>
      <c r="B303" s="126" t="s">
        <v>3939</v>
      </c>
      <c r="C303" s="105"/>
    </row>
    <row r="304" spans="1:3" ht="15.75">
      <c r="A304" s="119"/>
      <c r="C304" s="105"/>
    </row>
    <row r="305" spans="1:3" ht="15.75">
      <c r="A305" s="119" t="s">
        <v>3555</v>
      </c>
      <c r="C305" s="105"/>
    </row>
    <row r="306" spans="1:3" ht="15.75">
      <c r="A306" s="119" t="s">
        <v>3556</v>
      </c>
      <c r="B306" s="126">
        <v>5</v>
      </c>
      <c r="C306" s="105"/>
    </row>
    <row r="307" spans="1:3" ht="15.75">
      <c r="A307" s="119" t="s">
        <v>3546</v>
      </c>
      <c r="B307" s="126">
        <v>8</v>
      </c>
      <c r="C307" s="105"/>
    </row>
    <row r="308" spans="1:3" ht="15.75">
      <c r="A308" s="119" t="s">
        <v>3557</v>
      </c>
      <c r="B308" s="126" t="s">
        <v>3890</v>
      </c>
      <c r="C308" s="105"/>
    </row>
    <row r="309" spans="1:3" ht="15.75">
      <c r="A309" s="119" t="s">
        <v>3546</v>
      </c>
      <c r="B309" s="126" t="s">
        <v>3939</v>
      </c>
      <c r="C309" s="105"/>
    </row>
    <row r="310" spans="1:3" ht="15.75">
      <c r="A310" s="119" t="s">
        <v>3558</v>
      </c>
      <c r="B310" s="126" t="s">
        <v>3890</v>
      </c>
      <c r="C310" s="105"/>
    </row>
    <row r="311" spans="1:3" ht="15.75">
      <c r="A311" s="119" t="s">
        <v>3546</v>
      </c>
      <c r="B311" s="126" t="s">
        <v>3939</v>
      </c>
      <c r="C311" s="105"/>
    </row>
    <row r="312" spans="1:3" ht="15.75">
      <c r="A312" s="119" t="s">
        <v>3559</v>
      </c>
      <c r="B312" s="126">
        <v>5</v>
      </c>
      <c r="C312" s="105"/>
    </row>
    <row r="313" spans="1:2" ht="15.75">
      <c r="A313" s="119" t="s">
        <v>3546</v>
      </c>
      <c r="B313" s="126">
        <v>8</v>
      </c>
    </row>
    <row r="314" spans="1:3" ht="15.75">
      <c r="A314" s="119" t="s">
        <v>3560</v>
      </c>
      <c r="B314" s="126" t="s">
        <v>3890</v>
      </c>
      <c r="C314" s="105"/>
    </row>
    <row r="315" spans="1:3" ht="15.75">
      <c r="A315" s="119" t="s">
        <v>3546</v>
      </c>
      <c r="B315" s="126" t="s">
        <v>3939</v>
      </c>
      <c r="C315" s="105"/>
    </row>
    <row r="316" spans="1:3" ht="15.75">
      <c r="A316" s="119"/>
      <c r="C316" s="105"/>
    </row>
    <row r="317" spans="1:3" ht="15.75">
      <c r="A317" s="119" t="s">
        <v>3561</v>
      </c>
      <c r="C317" s="105"/>
    </row>
    <row r="318" spans="1:3" ht="15.75">
      <c r="A318" s="119" t="s">
        <v>3562</v>
      </c>
      <c r="B318" s="126" t="s">
        <v>3890</v>
      </c>
      <c r="C318" s="105"/>
    </row>
    <row r="319" spans="1:3" ht="15.75">
      <c r="A319" s="119" t="s">
        <v>3563</v>
      </c>
      <c r="B319" s="126" t="s">
        <v>3890</v>
      </c>
      <c r="C319" s="105"/>
    </row>
    <row r="320" spans="1:3" ht="15.75">
      <c r="A320" s="119" t="s">
        <v>3564</v>
      </c>
      <c r="B320" s="126" t="s">
        <v>3890</v>
      </c>
      <c r="C320" s="105"/>
    </row>
    <row r="321" spans="1:3" ht="15.75">
      <c r="A321" s="119" t="s">
        <v>3565</v>
      </c>
      <c r="B321" s="126" t="s">
        <v>3890</v>
      </c>
      <c r="C321" s="105"/>
    </row>
    <row r="322" spans="1:3" ht="15.75">
      <c r="A322" s="119" t="s">
        <v>3566</v>
      </c>
      <c r="B322" s="126" t="s">
        <v>3890</v>
      </c>
      <c r="C322" s="105"/>
    </row>
    <row r="323" spans="1:3" ht="15.75">
      <c r="A323" s="119" t="s">
        <v>3567</v>
      </c>
      <c r="B323" s="126" t="s">
        <v>3890</v>
      </c>
      <c r="C323" s="105"/>
    </row>
    <row r="324" spans="1:3" ht="15.75">
      <c r="A324" s="119"/>
      <c r="C324" s="105"/>
    </row>
    <row r="325" spans="1:3" ht="15.75">
      <c r="A325" s="119" t="s">
        <v>3568</v>
      </c>
      <c r="C325" s="105"/>
    </row>
    <row r="326" spans="1:3" ht="15.75">
      <c r="A326" s="119"/>
      <c r="C326" s="105"/>
    </row>
    <row r="327" spans="1:3" ht="15.75">
      <c r="A327" s="119" t="s">
        <v>3492</v>
      </c>
      <c r="C327" s="105"/>
    </row>
    <row r="328" spans="1:3" ht="15.75">
      <c r="A328" s="119" t="s">
        <v>3569</v>
      </c>
      <c r="B328" s="126" t="s">
        <v>3939</v>
      </c>
      <c r="C328" s="105"/>
    </row>
    <row r="329" spans="1:3" ht="15.75">
      <c r="A329" s="119"/>
      <c r="C329" s="105"/>
    </row>
    <row r="330" spans="1:3" ht="15.75">
      <c r="A330" s="119" t="s">
        <v>1360</v>
      </c>
      <c r="C330" s="105"/>
    </row>
    <row r="331" spans="1:3" ht="15.75">
      <c r="A331" s="119" t="s">
        <v>3570</v>
      </c>
      <c r="B331" s="126">
        <v>3</v>
      </c>
      <c r="C331" s="105"/>
    </row>
    <row r="332" spans="1:3" ht="15.75">
      <c r="A332" s="119" t="s">
        <v>3571</v>
      </c>
      <c r="B332" s="126">
        <v>3</v>
      </c>
      <c r="C332" s="105"/>
    </row>
    <row r="333" spans="1:3" ht="15.75">
      <c r="A333" s="119" t="s">
        <v>3572</v>
      </c>
      <c r="B333" s="126" t="s">
        <v>3936</v>
      </c>
      <c r="C333" s="105"/>
    </row>
    <row r="334" spans="1:3" ht="15.75">
      <c r="A334" s="119" t="s">
        <v>3573</v>
      </c>
      <c r="B334" s="126" t="s">
        <v>3936</v>
      </c>
      <c r="C334" s="105"/>
    </row>
    <row r="335" spans="1:3" ht="15.75">
      <c r="A335" s="119" t="s">
        <v>3574</v>
      </c>
      <c r="B335" s="126" t="s">
        <v>3939</v>
      </c>
      <c r="C335" s="105"/>
    </row>
    <row r="336" ht="15.75">
      <c r="A336" s="119"/>
    </row>
    <row r="337" ht="15.75">
      <c r="A337" s="119" t="s">
        <v>1428</v>
      </c>
    </row>
    <row r="338" spans="1:2" ht="15.75">
      <c r="A338" s="119" t="s">
        <v>3575</v>
      </c>
      <c r="B338" s="126" t="s">
        <v>5098</v>
      </c>
    </row>
    <row r="339" spans="1:2" ht="15.75">
      <c r="A339" s="119" t="s">
        <v>3570</v>
      </c>
      <c r="B339" s="126" t="s">
        <v>5098</v>
      </c>
    </row>
    <row r="340" spans="1:2" ht="15.75">
      <c r="A340" s="119" t="s">
        <v>3576</v>
      </c>
      <c r="B340" s="126" t="s">
        <v>5098</v>
      </c>
    </row>
    <row r="341" spans="1:2" ht="15.75">
      <c r="A341" s="119" t="s">
        <v>3577</v>
      </c>
      <c r="B341" s="126" t="s">
        <v>5098</v>
      </c>
    </row>
    <row r="342" spans="1:2" ht="15.75">
      <c r="A342" s="119" t="s">
        <v>3572</v>
      </c>
      <c r="B342" s="126" t="s">
        <v>3939</v>
      </c>
    </row>
    <row r="343" spans="1:2" ht="15.75">
      <c r="A343" s="119" t="s">
        <v>3578</v>
      </c>
      <c r="B343" s="126" t="s">
        <v>3939</v>
      </c>
    </row>
    <row r="344" spans="1:2" ht="15.75">
      <c r="A344" s="119" t="s">
        <v>3579</v>
      </c>
      <c r="B344" s="126">
        <v>7</v>
      </c>
    </row>
    <row r="345" ht="15.75">
      <c r="A345" s="119"/>
    </row>
    <row r="346" ht="15.75">
      <c r="A346" s="119" t="s">
        <v>3580</v>
      </c>
    </row>
    <row r="347" ht="15.75">
      <c r="A347" s="119"/>
    </row>
    <row r="348" ht="15.75">
      <c r="A348" s="119" t="s">
        <v>2822</v>
      </c>
    </row>
    <row r="349" spans="1:2" ht="15.75">
      <c r="A349" s="119" t="s">
        <v>3581</v>
      </c>
      <c r="B349" s="126">
        <v>7</v>
      </c>
    </row>
    <row r="350" spans="1:2" ht="15.75">
      <c r="A350" s="119" t="s">
        <v>3582</v>
      </c>
      <c r="B350" s="126">
        <v>6</v>
      </c>
    </row>
    <row r="351" spans="1:2" ht="15.75">
      <c r="A351" s="119" t="s">
        <v>3583</v>
      </c>
      <c r="B351" s="126">
        <v>4</v>
      </c>
    </row>
    <row r="352" spans="1:2" ht="15.75">
      <c r="A352" s="119" t="s">
        <v>3584</v>
      </c>
      <c r="B352" s="126">
        <v>4</v>
      </c>
    </row>
    <row r="353" spans="1:2" ht="15.75">
      <c r="A353" s="119" t="s">
        <v>3585</v>
      </c>
      <c r="B353" s="126">
        <v>4</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Hoja23"/>
  <dimension ref="A1:C578"/>
  <sheetViews>
    <sheetView zoomScalePageLayoutView="0" workbookViewId="0" topLeftCell="A1">
      <selection activeCell="A2" sqref="A2"/>
    </sheetView>
  </sheetViews>
  <sheetFormatPr defaultColWidth="9.140625" defaultRowHeight="12.75"/>
  <cols>
    <col min="1" max="1" width="70.7109375" style="0" customWidth="1"/>
    <col min="2" max="2" width="9.140625" style="105" customWidth="1"/>
  </cols>
  <sheetData>
    <row r="1" ht="20.25">
      <c r="A1" s="120" t="s">
        <v>6260</v>
      </c>
    </row>
    <row r="2" ht="15.75">
      <c r="A2" s="119"/>
    </row>
    <row r="3" ht="15.75">
      <c r="A3" s="119" t="s">
        <v>3586</v>
      </c>
    </row>
    <row r="4" ht="15.75">
      <c r="A4" s="119"/>
    </row>
    <row r="5" ht="15.75">
      <c r="A5" s="119" t="s">
        <v>3007</v>
      </c>
    </row>
    <row r="6" spans="1:2" ht="15.75">
      <c r="A6" s="119" t="s">
        <v>3587</v>
      </c>
      <c r="B6" s="126">
        <v>1.5</v>
      </c>
    </row>
    <row r="7" spans="1:2" ht="15.75">
      <c r="A7" s="119" t="s">
        <v>3588</v>
      </c>
      <c r="B7" s="126" t="s">
        <v>6716</v>
      </c>
    </row>
    <row r="8" spans="1:2" ht="15.75">
      <c r="A8" s="119" t="s">
        <v>3589</v>
      </c>
      <c r="B8" s="126">
        <v>3</v>
      </c>
    </row>
    <row r="9" spans="1:2" ht="15.75">
      <c r="A9" s="119" t="s">
        <v>6295</v>
      </c>
      <c r="B9" s="126">
        <v>2</v>
      </c>
    </row>
    <row r="10" spans="1:2" ht="15.75">
      <c r="A10" s="119" t="s">
        <v>3590</v>
      </c>
      <c r="B10" s="126">
        <v>2</v>
      </c>
    </row>
    <row r="11" spans="1:2" ht="15.75">
      <c r="A11" s="119" t="s">
        <v>3591</v>
      </c>
      <c r="B11" s="126">
        <v>2</v>
      </c>
    </row>
    <row r="12" spans="1:2" ht="15.75">
      <c r="A12" s="119" t="s">
        <v>3592</v>
      </c>
      <c r="B12" s="126">
        <v>3</v>
      </c>
    </row>
    <row r="13" spans="1:2" ht="15.75">
      <c r="A13" s="119" t="s">
        <v>3593</v>
      </c>
      <c r="B13" s="126">
        <v>2</v>
      </c>
    </row>
    <row r="14" spans="1:2" ht="15.75">
      <c r="A14" s="119" t="s">
        <v>3594</v>
      </c>
      <c r="B14" s="126" t="s">
        <v>3890</v>
      </c>
    </row>
    <row r="15" spans="1:2" ht="15.75">
      <c r="A15" s="119" t="s">
        <v>3595</v>
      </c>
      <c r="B15" s="126">
        <v>3</v>
      </c>
    </row>
    <row r="16" spans="1:2" ht="15.75">
      <c r="A16" s="119" t="s">
        <v>3596</v>
      </c>
      <c r="B16" s="126">
        <v>2</v>
      </c>
    </row>
    <row r="17" spans="1:2" ht="15.75">
      <c r="A17" s="119" t="s">
        <v>3597</v>
      </c>
      <c r="B17" s="126" t="s">
        <v>6716</v>
      </c>
    </row>
    <row r="18" spans="1:2" ht="15.75">
      <c r="A18" s="119" t="s">
        <v>3598</v>
      </c>
      <c r="B18" s="126" t="s">
        <v>6716</v>
      </c>
    </row>
    <row r="19" spans="1:2" ht="15.75">
      <c r="A19" s="119" t="s">
        <v>3599</v>
      </c>
      <c r="B19" s="126" t="s">
        <v>6716</v>
      </c>
    </row>
    <row r="20" spans="1:2" ht="15.75">
      <c r="A20" s="119" t="s">
        <v>3600</v>
      </c>
      <c r="B20" s="126" t="s">
        <v>6716</v>
      </c>
    </row>
    <row r="21" spans="1:2" ht="15.75">
      <c r="A21" s="119" t="s">
        <v>3601</v>
      </c>
      <c r="B21" s="126">
        <v>2</v>
      </c>
    </row>
    <row r="22" spans="1:2" ht="15.75">
      <c r="A22" s="119" t="s">
        <v>3602</v>
      </c>
      <c r="B22" s="126" t="s">
        <v>6716</v>
      </c>
    </row>
    <row r="23" spans="1:2" ht="15.75">
      <c r="A23" s="119" t="s">
        <v>3603</v>
      </c>
      <c r="B23" s="126">
        <v>2</v>
      </c>
    </row>
    <row r="24" spans="1:2" ht="15.75">
      <c r="A24" s="119" t="s">
        <v>3604</v>
      </c>
      <c r="B24" s="126">
        <v>3</v>
      </c>
    </row>
    <row r="25" spans="1:2" ht="15.75">
      <c r="A25" s="119" t="s">
        <v>3605</v>
      </c>
      <c r="B25" s="126">
        <v>3</v>
      </c>
    </row>
    <row r="26" spans="1:2" ht="15.75">
      <c r="A26" s="119" t="s">
        <v>3606</v>
      </c>
      <c r="B26" s="126">
        <v>2</v>
      </c>
    </row>
    <row r="27" spans="1:2" ht="15.75">
      <c r="A27" s="119" t="s">
        <v>3607</v>
      </c>
      <c r="B27" s="126" t="s">
        <v>5098</v>
      </c>
    </row>
    <row r="28" spans="1:2" ht="15.75">
      <c r="A28" s="119" t="s">
        <v>3608</v>
      </c>
      <c r="B28" s="126" t="s">
        <v>6716</v>
      </c>
    </row>
    <row r="29" spans="1:2" ht="15.75">
      <c r="A29" s="119" t="s">
        <v>3609</v>
      </c>
      <c r="B29" s="126" t="s">
        <v>5098</v>
      </c>
    </row>
    <row r="30" spans="1:2" ht="15.75">
      <c r="A30" s="119" t="s">
        <v>3610</v>
      </c>
      <c r="B30" s="126">
        <v>1</v>
      </c>
    </row>
    <row r="31" spans="1:2" ht="15.75">
      <c r="A31" s="119" t="s">
        <v>3611</v>
      </c>
      <c r="B31" s="126">
        <v>2</v>
      </c>
    </row>
    <row r="32" spans="1:2" ht="15.75">
      <c r="A32" s="119" t="s">
        <v>3612</v>
      </c>
      <c r="B32" s="126" t="s">
        <v>5098</v>
      </c>
    </row>
    <row r="33" spans="1:2" ht="15.75">
      <c r="A33" s="119" t="s">
        <v>3613</v>
      </c>
      <c r="B33" s="126">
        <v>2</v>
      </c>
    </row>
    <row r="34" spans="1:2" ht="15.75">
      <c r="A34" s="119" t="s">
        <v>3614</v>
      </c>
      <c r="B34" s="126" t="s">
        <v>6716</v>
      </c>
    </row>
    <row r="35" spans="1:2" ht="15.75">
      <c r="A35" s="119" t="s">
        <v>3615</v>
      </c>
      <c r="B35" s="126">
        <v>2</v>
      </c>
    </row>
    <row r="36" spans="1:2" ht="15.75">
      <c r="A36" s="119" t="s">
        <v>3616</v>
      </c>
      <c r="B36" s="126">
        <v>2</v>
      </c>
    </row>
    <row r="37" spans="1:2" ht="15.75">
      <c r="A37" s="119" t="s">
        <v>3617</v>
      </c>
      <c r="B37" s="126" t="s">
        <v>6716</v>
      </c>
    </row>
    <row r="38" spans="1:2" ht="15.75">
      <c r="A38" s="119" t="s">
        <v>3618</v>
      </c>
      <c r="B38" s="126" t="s">
        <v>6716</v>
      </c>
    </row>
    <row r="39" spans="1:2" ht="15.75">
      <c r="A39" s="119" t="s">
        <v>3619</v>
      </c>
      <c r="B39" s="126">
        <v>4</v>
      </c>
    </row>
    <row r="40" spans="1:2" ht="15.75">
      <c r="A40" s="119" t="s">
        <v>3620</v>
      </c>
      <c r="B40" s="126">
        <v>6</v>
      </c>
    </row>
    <row r="41" spans="1:2" ht="15.75">
      <c r="A41" s="119" t="s">
        <v>3621</v>
      </c>
      <c r="B41" s="126">
        <v>2</v>
      </c>
    </row>
    <row r="42" spans="1:2" ht="15.75">
      <c r="A42" s="119" t="s">
        <v>3622</v>
      </c>
      <c r="B42" s="126" t="s">
        <v>3298</v>
      </c>
    </row>
    <row r="43" spans="1:2" ht="15.75">
      <c r="A43" s="119" t="s">
        <v>3623</v>
      </c>
      <c r="B43" s="126" t="s">
        <v>3298</v>
      </c>
    </row>
    <row r="44" spans="1:2" ht="15.75">
      <c r="A44" s="119" t="s">
        <v>3624</v>
      </c>
      <c r="B44" s="126">
        <v>2</v>
      </c>
    </row>
    <row r="45" spans="1:2" ht="15.75">
      <c r="A45" s="119" t="s">
        <v>3625</v>
      </c>
      <c r="B45" s="126">
        <v>5</v>
      </c>
    </row>
    <row r="46" spans="1:2" ht="15.75">
      <c r="A46" s="119" t="s">
        <v>3626</v>
      </c>
      <c r="B46" s="126">
        <v>3</v>
      </c>
    </row>
    <row r="47" spans="1:2" ht="15.75">
      <c r="A47" s="119" t="s">
        <v>3627</v>
      </c>
      <c r="B47" s="126">
        <v>6</v>
      </c>
    </row>
    <row r="48" ht="15.75">
      <c r="A48" s="119"/>
    </row>
    <row r="49" ht="15.75">
      <c r="A49" s="119" t="s">
        <v>3628</v>
      </c>
    </row>
    <row r="50" ht="15.75">
      <c r="A50" s="119" t="s">
        <v>3629</v>
      </c>
    </row>
    <row r="51" spans="1:2" ht="15.75">
      <c r="A51" s="119" t="s">
        <v>3630</v>
      </c>
      <c r="B51" s="126">
        <v>4</v>
      </c>
    </row>
    <row r="52" spans="1:2" ht="15.75">
      <c r="A52" s="119" t="s">
        <v>3631</v>
      </c>
      <c r="B52" s="126" t="s">
        <v>6716</v>
      </c>
    </row>
    <row r="53" spans="1:2" ht="15.75">
      <c r="A53" s="119" t="s">
        <v>3632</v>
      </c>
      <c r="B53" s="126">
        <v>3</v>
      </c>
    </row>
    <row r="54" spans="1:2" ht="15.75">
      <c r="A54" s="119" t="s">
        <v>3633</v>
      </c>
      <c r="B54" s="126">
        <v>2</v>
      </c>
    </row>
    <row r="55" spans="1:2" ht="15.75">
      <c r="A55" s="119" t="s">
        <v>3634</v>
      </c>
      <c r="B55" s="126">
        <v>2</v>
      </c>
    </row>
    <row r="56" spans="1:2" ht="15.75">
      <c r="A56" s="119" t="s">
        <v>3635</v>
      </c>
      <c r="B56" s="126">
        <v>3</v>
      </c>
    </row>
    <row r="57" ht="15.75">
      <c r="A57" s="119"/>
    </row>
    <row r="58" ht="15.75">
      <c r="A58" s="119" t="s">
        <v>3636</v>
      </c>
    </row>
    <row r="59" spans="1:2" ht="15.75">
      <c r="A59" s="119" t="s">
        <v>3637</v>
      </c>
      <c r="B59" s="126" t="s">
        <v>6716</v>
      </c>
    </row>
    <row r="60" spans="1:2" ht="15.75">
      <c r="A60" s="119" t="s">
        <v>3638</v>
      </c>
      <c r="B60" s="126" t="s">
        <v>6716</v>
      </c>
    </row>
    <row r="61" spans="1:2" ht="15.75">
      <c r="A61" s="119" t="s">
        <v>3639</v>
      </c>
      <c r="B61" s="126" t="s">
        <v>6716</v>
      </c>
    </row>
    <row r="62" spans="1:2" ht="15.75">
      <c r="A62" s="119" t="s">
        <v>3640</v>
      </c>
      <c r="B62" s="126">
        <v>1</v>
      </c>
    </row>
    <row r="63" spans="1:2" ht="15.75">
      <c r="A63" s="119" t="s">
        <v>3641</v>
      </c>
      <c r="B63" s="126">
        <v>1</v>
      </c>
    </row>
    <row r="64" ht="15.75">
      <c r="A64" s="119"/>
    </row>
    <row r="65" ht="15.75">
      <c r="A65" s="119" t="s">
        <v>3642</v>
      </c>
    </row>
    <row r="66" spans="1:2" ht="15.75">
      <c r="A66" s="119" t="s">
        <v>3643</v>
      </c>
      <c r="B66" s="126" t="s">
        <v>772</v>
      </c>
    </row>
    <row r="67" spans="1:2" ht="15.75">
      <c r="A67" s="119" t="s">
        <v>3644</v>
      </c>
      <c r="B67" s="126" t="s">
        <v>6716</v>
      </c>
    </row>
    <row r="68" ht="15.75">
      <c r="A68" s="119"/>
    </row>
    <row r="69" ht="15.75">
      <c r="A69" s="119" t="s">
        <v>3645</v>
      </c>
    </row>
    <row r="70" spans="1:2" ht="15.75">
      <c r="A70" s="119" t="s">
        <v>3646</v>
      </c>
      <c r="B70" s="126">
        <v>1</v>
      </c>
    </row>
    <row r="71" spans="1:2" ht="15.75">
      <c r="A71" s="119" t="s">
        <v>3647</v>
      </c>
      <c r="B71" s="126" t="s">
        <v>5098</v>
      </c>
    </row>
    <row r="72" spans="1:2" ht="15.75">
      <c r="A72" s="119" t="s">
        <v>3648</v>
      </c>
      <c r="B72" s="126" t="s">
        <v>5098</v>
      </c>
    </row>
    <row r="73" spans="1:2" ht="15.75">
      <c r="A73" s="119" t="s">
        <v>3649</v>
      </c>
      <c r="B73" s="126" t="s">
        <v>6716</v>
      </c>
    </row>
    <row r="74" spans="1:2" ht="15.75">
      <c r="A74" s="119" t="s">
        <v>3650</v>
      </c>
      <c r="B74" s="126" t="s">
        <v>6716</v>
      </c>
    </row>
    <row r="75" spans="1:2" ht="15.75">
      <c r="A75" s="119" t="s">
        <v>3651</v>
      </c>
      <c r="B75" s="126" t="s">
        <v>6716</v>
      </c>
    </row>
    <row r="76" spans="1:2" ht="15.75">
      <c r="A76" s="119" t="s">
        <v>3652</v>
      </c>
      <c r="B76" s="126">
        <v>1</v>
      </c>
    </row>
    <row r="77" spans="1:2" ht="15.75">
      <c r="A77" s="119" t="s">
        <v>3653</v>
      </c>
      <c r="B77" s="126">
        <v>1</v>
      </c>
    </row>
    <row r="78" spans="1:2" ht="15.75">
      <c r="A78" s="119" t="s">
        <v>3654</v>
      </c>
      <c r="B78" s="126">
        <v>3</v>
      </c>
    </row>
    <row r="79" spans="1:2" ht="15.75">
      <c r="A79" s="119" t="s">
        <v>3655</v>
      </c>
      <c r="B79" s="126">
        <v>2</v>
      </c>
    </row>
    <row r="80" ht="15.75">
      <c r="A80" s="119"/>
    </row>
    <row r="81" ht="15.75">
      <c r="A81" s="119" t="s">
        <v>3656</v>
      </c>
    </row>
    <row r="82" spans="1:2" ht="15.75">
      <c r="A82" s="119" t="s">
        <v>3657</v>
      </c>
      <c r="B82" s="126">
        <v>1</v>
      </c>
    </row>
    <row r="83" spans="1:2" ht="15.75">
      <c r="A83" s="119" t="s">
        <v>3658</v>
      </c>
      <c r="B83" s="126">
        <v>1</v>
      </c>
    </row>
    <row r="84" ht="15.75">
      <c r="A84" s="119"/>
    </row>
    <row r="85" ht="15.75">
      <c r="A85" s="119" t="s">
        <v>3659</v>
      </c>
    </row>
    <row r="86" spans="1:2" ht="15.75">
      <c r="A86" s="119" t="s">
        <v>3660</v>
      </c>
      <c r="B86" s="126">
        <v>1</v>
      </c>
    </row>
    <row r="87" spans="1:2" ht="15.75">
      <c r="A87" s="119" t="s">
        <v>3661</v>
      </c>
      <c r="B87" s="126" t="s">
        <v>772</v>
      </c>
    </row>
    <row r="88" spans="1:2" ht="15.75">
      <c r="A88" s="119" t="s">
        <v>3662</v>
      </c>
      <c r="B88" s="126" t="s">
        <v>5098</v>
      </c>
    </row>
    <row r="89" spans="1:2" ht="15.75">
      <c r="A89" s="119" t="s">
        <v>3663</v>
      </c>
      <c r="B89" s="126">
        <v>2</v>
      </c>
    </row>
    <row r="90" spans="1:2" ht="15.75">
      <c r="A90" s="119" t="s">
        <v>3664</v>
      </c>
      <c r="B90" s="126">
        <v>2</v>
      </c>
    </row>
    <row r="91" ht="15.75">
      <c r="A91" s="119"/>
    </row>
    <row r="92" ht="15.75">
      <c r="A92" s="119" t="s">
        <v>3665</v>
      </c>
    </row>
    <row r="93" spans="1:2" ht="15.75">
      <c r="A93" s="119" t="s">
        <v>3666</v>
      </c>
      <c r="B93" s="126">
        <v>1</v>
      </c>
    </row>
    <row r="94" spans="1:2" ht="15.75">
      <c r="A94" s="121" t="s">
        <v>3667</v>
      </c>
      <c r="B94" s="126" t="s">
        <v>5098</v>
      </c>
    </row>
    <row r="95" spans="1:2" ht="15.75">
      <c r="A95" s="119" t="s">
        <v>3668</v>
      </c>
      <c r="B95" s="126" t="s">
        <v>5098</v>
      </c>
    </row>
    <row r="96" spans="1:2" ht="15.75">
      <c r="A96" s="119" t="s">
        <v>3669</v>
      </c>
      <c r="B96" s="126">
        <v>1</v>
      </c>
    </row>
    <row r="97" spans="1:2" ht="15.75">
      <c r="A97" s="119" t="s">
        <v>3670</v>
      </c>
      <c r="B97" s="126">
        <v>1</v>
      </c>
    </row>
    <row r="98" spans="1:2" ht="15.75">
      <c r="A98" s="119" t="s">
        <v>3671</v>
      </c>
      <c r="B98" s="126" t="s">
        <v>5098</v>
      </c>
    </row>
    <row r="99" spans="1:2" ht="15.75">
      <c r="A99" s="119" t="s">
        <v>3672</v>
      </c>
      <c r="B99" s="126" t="s">
        <v>5098</v>
      </c>
    </row>
    <row r="100" spans="1:2" ht="15.75">
      <c r="A100" s="119" t="s">
        <v>3673</v>
      </c>
      <c r="B100" s="126">
        <v>2</v>
      </c>
    </row>
    <row r="101" spans="1:2" ht="15.75">
      <c r="A101" s="119" t="s">
        <v>3674</v>
      </c>
      <c r="B101" s="126" t="s">
        <v>6716</v>
      </c>
    </row>
    <row r="102" spans="1:2" ht="15.75">
      <c r="A102" s="119" t="s">
        <v>3675</v>
      </c>
      <c r="B102" s="126">
        <v>2</v>
      </c>
    </row>
    <row r="103" spans="1:2" ht="15.75">
      <c r="A103" s="119" t="s">
        <v>3662</v>
      </c>
      <c r="B103" s="126" t="s">
        <v>5098</v>
      </c>
    </row>
    <row r="104" spans="1:2" ht="15.75">
      <c r="A104" s="119" t="s">
        <v>3676</v>
      </c>
      <c r="B104" s="126">
        <v>2</v>
      </c>
    </row>
    <row r="105" spans="1:2" ht="15.75">
      <c r="A105" s="119" t="s">
        <v>1591</v>
      </c>
      <c r="B105" s="126" t="s">
        <v>5098</v>
      </c>
    </row>
    <row r="106" spans="1:2" ht="15.75">
      <c r="A106" s="119" t="s">
        <v>1592</v>
      </c>
      <c r="B106" s="126" t="s">
        <v>5098</v>
      </c>
    </row>
    <row r="107" spans="1:2" ht="15.75">
      <c r="A107" s="119" t="s">
        <v>6169</v>
      </c>
      <c r="B107" s="126">
        <v>2</v>
      </c>
    </row>
    <row r="108" ht="15.75">
      <c r="A108" s="119"/>
    </row>
    <row r="109" ht="15.75">
      <c r="A109" s="119" t="s">
        <v>6170</v>
      </c>
    </row>
    <row r="110" spans="1:2" ht="15.75">
      <c r="A110" s="119" t="s">
        <v>6171</v>
      </c>
      <c r="B110" s="126">
        <v>3</v>
      </c>
    </row>
    <row r="111" spans="1:2" ht="15.75">
      <c r="A111" s="119" t="s">
        <v>6172</v>
      </c>
      <c r="B111" s="126">
        <v>3</v>
      </c>
    </row>
    <row r="112" spans="1:2" ht="15.75">
      <c r="A112" s="119" t="s">
        <v>6173</v>
      </c>
      <c r="B112" s="126">
        <v>3</v>
      </c>
    </row>
    <row r="113" spans="1:2" ht="15.75">
      <c r="A113" s="119" t="s">
        <v>6174</v>
      </c>
      <c r="B113" s="126">
        <v>3</v>
      </c>
    </row>
    <row r="114" spans="1:2" ht="15.75">
      <c r="A114" s="119" t="s">
        <v>6175</v>
      </c>
      <c r="B114" s="126">
        <v>3</v>
      </c>
    </row>
    <row r="115" spans="1:2" ht="15.75">
      <c r="A115" s="119" t="s">
        <v>6176</v>
      </c>
      <c r="B115" s="126">
        <v>2</v>
      </c>
    </row>
    <row r="116" ht="15.75">
      <c r="A116" s="119"/>
    </row>
    <row r="117" ht="15.75">
      <c r="A117" s="119" t="s">
        <v>6177</v>
      </c>
    </row>
    <row r="118" spans="1:2" ht="15.75">
      <c r="A118" s="119" t="s">
        <v>6178</v>
      </c>
      <c r="B118" s="126" t="s">
        <v>5098</v>
      </c>
    </row>
    <row r="119" spans="1:2" ht="15.75">
      <c r="A119" s="119" t="s">
        <v>5655</v>
      </c>
      <c r="B119" s="126">
        <v>2</v>
      </c>
    </row>
    <row r="120" ht="15.75">
      <c r="A120" s="119"/>
    </row>
    <row r="121" ht="15.75">
      <c r="A121" s="119" t="s">
        <v>5656</v>
      </c>
    </row>
    <row r="122" spans="1:2" ht="15.75">
      <c r="A122" s="119" t="s">
        <v>5657</v>
      </c>
      <c r="B122" s="126">
        <v>2</v>
      </c>
    </row>
    <row r="123" spans="1:2" ht="15.75">
      <c r="A123" s="119" t="s">
        <v>3670</v>
      </c>
      <c r="B123" s="126">
        <v>1</v>
      </c>
    </row>
    <row r="124" spans="1:2" ht="15.75">
      <c r="A124" s="119" t="s">
        <v>5658</v>
      </c>
      <c r="B124" s="126" t="s">
        <v>5098</v>
      </c>
    </row>
    <row r="125" spans="1:2" ht="15.75">
      <c r="A125" s="119" t="s">
        <v>5659</v>
      </c>
      <c r="B125" s="126">
        <v>4</v>
      </c>
    </row>
    <row r="126" spans="1:2" ht="15.75">
      <c r="A126" s="119" t="s">
        <v>5660</v>
      </c>
      <c r="B126" s="126">
        <v>3</v>
      </c>
    </row>
    <row r="127" spans="1:2" ht="15.75">
      <c r="A127" s="119" t="s">
        <v>5661</v>
      </c>
      <c r="B127" s="126">
        <v>4</v>
      </c>
    </row>
    <row r="128" spans="1:2" ht="15.75">
      <c r="A128" s="119" t="s">
        <v>5662</v>
      </c>
      <c r="B128" s="126">
        <v>2</v>
      </c>
    </row>
    <row r="129" spans="1:2" ht="15.75">
      <c r="A129" s="119" t="s">
        <v>5663</v>
      </c>
      <c r="B129" s="126" t="s">
        <v>6716</v>
      </c>
    </row>
    <row r="130" spans="1:2" ht="15.75">
      <c r="A130" s="119" t="s">
        <v>5664</v>
      </c>
      <c r="B130" s="126" t="s">
        <v>6716</v>
      </c>
    </row>
    <row r="131" spans="1:2" ht="15.75">
      <c r="A131" s="119" t="s">
        <v>5665</v>
      </c>
      <c r="B131" s="126" t="s">
        <v>6716</v>
      </c>
    </row>
    <row r="132" spans="1:2" ht="15.75">
      <c r="A132" s="119" t="s">
        <v>5666</v>
      </c>
      <c r="B132" s="126">
        <v>2</v>
      </c>
    </row>
    <row r="133" spans="1:2" ht="15.75">
      <c r="A133" s="119" t="s">
        <v>5667</v>
      </c>
      <c r="B133" s="126">
        <v>1</v>
      </c>
    </row>
    <row r="134" spans="1:2" ht="15.75">
      <c r="A134" s="119" t="s">
        <v>5668</v>
      </c>
      <c r="B134" s="126">
        <v>1</v>
      </c>
    </row>
    <row r="135" spans="1:2" ht="15.75">
      <c r="A135" s="119" t="s">
        <v>5669</v>
      </c>
      <c r="B135" s="126">
        <v>1</v>
      </c>
    </row>
    <row r="136" spans="1:2" ht="15.75">
      <c r="A136" s="119" t="s">
        <v>5670</v>
      </c>
      <c r="B136" s="126">
        <v>1</v>
      </c>
    </row>
    <row r="137" spans="1:2" ht="15.75">
      <c r="A137" s="119" t="s">
        <v>5671</v>
      </c>
      <c r="B137" s="126">
        <v>2</v>
      </c>
    </row>
    <row r="138" spans="1:2" ht="15.75">
      <c r="A138" s="119" t="s">
        <v>5672</v>
      </c>
      <c r="B138" s="126" t="s">
        <v>6716</v>
      </c>
    </row>
    <row r="139" ht="15.75">
      <c r="A139" s="119"/>
    </row>
    <row r="140" ht="15.75">
      <c r="A140" s="119" t="s">
        <v>5673</v>
      </c>
    </row>
    <row r="141" spans="1:2" ht="15.75">
      <c r="A141" s="119" t="s">
        <v>5674</v>
      </c>
      <c r="B141" s="126">
        <v>1</v>
      </c>
    </row>
    <row r="142" spans="1:2" ht="15.75">
      <c r="A142" s="119" t="s">
        <v>5675</v>
      </c>
      <c r="B142" s="126">
        <v>1</v>
      </c>
    </row>
    <row r="143" spans="1:2" ht="15.75">
      <c r="A143" s="119" t="s">
        <v>5676</v>
      </c>
      <c r="B143" s="126">
        <v>2</v>
      </c>
    </row>
    <row r="144" spans="1:2" ht="15.75">
      <c r="A144" s="119" t="s">
        <v>5677</v>
      </c>
      <c r="B144" s="126" t="s">
        <v>5098</v>
      </c>
    </row>
    <row r="145" spans="1:2" ht="15.75">
      <c r="A145" s="119" t="s">
        <v>5678</v>
      </c>
      <c r="B145" s="126" t="s">
        <v>6716</v>
      </c>
    </row>
    <row r="146" spans="1:2" ht="15.75">
      <c r="A146" s="119" t="s">
        <v>5679</v>
      </c>
      <c r="B146" s="126">
        <v>2</v>
      </c>
    </row>
    <row r="147" spans="1:2" ht="15.75">
      <c r="A147" s="119" t="s">
        <v>5680</v>
      </c>
      <c r="B147" s="126" t="s">
        <v>5098</v>
      </c>
    </row>
    <row r="148" spans="1:2" ht="15.75">
      <c r="A148" s="119" t="s">
        <v>5681</v>
      </c>
      <c r="B148" s="126">
        <v>2</v>
      </c>
    </row>
    <row r="149" spans="1:2" ht="15.75">
      <c r="A149" s="119" t="s">
        <v>5682</v>
      </c>
      <c r="B149" s="126" t="s">
        <v>6716</v>
      </c>
    </row>
    <row r="150" spans="1:2" ht="15.75">
      <c r="A150" s="119" t="s">
        <v>5683</v>
      </c>
      <c r="B150" s="126">
        <v>2</v>
      </c>
    </row>
    <row r="151" spans="1:2" ht="15.75">
      <c r="A151" s="119" t="s">
        <v>5684</v>
      </c>
      <c r="B151" s="126">
        <v>2</v>
      </c>
    </row>
    <row r="152" spans="1:2" ht="15.75">
      <c r="A152" s="119" t="s">
        <v>5685</v>
      </c>
      <c r="B152" s="126" t="s">
        <v>5098</v>
      </c>
    </row>
    <row r="153" spans="1:2" ht="15.75">
      <c r="A153" s="119" t="s">
        <v>5686</v>
      </c>
      <c r="B153" s="126">
        <v>2</v>
      </c>
    </row>
    <row r="154" spans="1:2" ht="15.75">
      <c r="A154" s="119" t="s">
        <v>5687</v>
      </c>
      <c r="B154" s="126" t="s">
        <v>5098</v>
      </c>
    </row>
    <row r="155" spans="1:2" ht="15.75">
      <c r="A155" s="119" t="s">
        <v>5688</v>
      </c>
      <c r="B155" s="126">
        <v>2</v>
      </c>
    </row>
    <row r="156" spans="1:2" ht="15.75">
      <c r="A156" s="119" t="s">
        <v>5689</v>
      </c>
      <c r="B156" s="126">
        <v>2</v>
      </c>
    </row>
    <row r="157" spans="1:2" ht="15.75">
      <c r="A157" s="119" t="s">
        <v>5690</v>
      </c>
      <c r="B157" s="126" t="s">
        <v>6716</v>
      </c>
    </row>
    <row r="158" spans="1:2" ht="15.75">
      <c r="A158" s="119" t="s">
        <v>5691</v>
      </c>
      <c r="B158" s="126">
        <v>3</v>
      </c>
    </row>
    <row r="159" spans="1:2" ht="15.75">
      <c r="A159" s="119" t="s">
        <v>5692</v>
      </c>
      <c r="B159" s="126" t="s">
        <v>5098</v>
      </c>
    </row>
    <row r="160" spans="1:2" ht="15.75">
      <c r="A160" s="119" t="s">
        <v>5693</v>
      </c>
      <c r="B160" s="126" t="s">
        <v>5098</v>
      </c>
    </row>
    <row r="161" spans="1:2" ht="15.75">
      <c r="A161" s="119" t="s">
        <v>5694</v>
      </c>
      <c r="B161" s="126">
        <v>2</v>
      </c>
    </row>
    <row r="162" spans="1:2" ht="15.75">
      <c r="A162" s="119" t="s">
        <v>5695</v>
      </c>
      <c r="B162" s="126">
        <v>2</v>
      </c>
    </row>
    <row r="163" spans="1:2" ht="15.75">
      <c r="A163" s="119" t="s">
        <v>5696</v>
      </c>
      <c r="B163" s="126" t="s">
        <v>5098</v>
      </c>
    </row>
    <row r="164" spans="1:2" ht="15.75">
      <c r="A164" s="119" t="s">
        <v>5697</v>
      </c>
      <c r="B164" s="126" t="s">
        <v>5098</v>
      </c>
    </row>
    <row r="165" spans="1:2" ht="15.75">
      <c r="A165" s="119" t="s">
        <v>5698</v>
      </c>
      <c r="B165" s="126">
        <v>2</v>
      </c>
    </row>
    <row r="166" ht="15.75">
      <c r="A166" s="119"/>
    </row>
    <row r="167" ht="15.75">
      <c r="A167" s="119" t="s">
        <v>5699</v>
      </c>
    </row>
    <row r="168" ht="15.75">
      <c r="A168" s="119"/>
    </row>
    <row r="169" ht="15.75">
      <c r="A169" s="119" t="s">
        <v>1359</v>
      </c>
    </row>
    <row r="170" spans="1:2" ht="15.75">
      <c r="A170" s="119" t="s">
        <v>5700</v>
      </c>
      <c r="B170" s="126" t="s">
        <v>772</v>
      </c>
    </row>
    <row r="171" spans="1:2" ht="15.75">
      <c r="A171" s="119" t="s">
        <v>5701</v>
      </c>
      <c r="B171" s="126">
        <v>1</v>
      </c>
    </row>
    <row r="172" ht="15.75">
      <c r="A172" s="119"/>
    </row>
    <row r="173" ht="15.75">
      <c r="A173" s="119" t="s">
        <v>5702</v>
      </c>
    </row>
    <row r="174" spans="1:2" ht="15.75">
      <c r="A174" s="119" t="s">
        <v>5703</v>
      </c>
      <c r="B174" s="126">
        <v>1</v>
      </c>
    </row>
    <row r="175" spans="1:2" ht="15.75">
      <c r="A175" s="119" t="s">
        <v>5704</v>
      </c>
      <c r="B175" s="126">
        <v>1</v>
      </c>
    </row>
    <row r="176" spans="1:2" ht="15.75">
      <c r="A176" s="119" t="s">
        <v>5705</v>
      </c>
      <c r="B176" s="126">
        <v>1</v>
      </c>
    </row>
    <row r="177" ht="15.75">
      <c r="A177" s="119"/>
    </row>
    <row r="178" ht="15.75">
      <c r="A178" s="119" t="s">
        <v>3007</v>
      </c>
    </row>
    <row r="179" spans="1:2" ht="15.75">
      <c r="A179" s="119" t="s">
        <v>5706</v>
      </c>
      <c r="B179" s="126" t="s">
        <v>6716</v>
      </c>
    </row>
    <row r="180" spans="1:2" ht="15.75">
      <c r="A180" s="119" t="s">
        <v>5707</v>
      </c>
      <c r="B180" s="126">
        <v>3</v>
      </c>
    </row>
    <row r="181" spans="1:2" ht="15.75">
      <c r="A181" s="119" t="s">
        <v>5708</v>
      </c>
      <c r="B181" s="126" t="s">
        <v>5098</v>
      </c>
    </row>
    <row r="182" spans="1:2" ht="15.75">
      <c r="A182" s="119" t="s">
        <v>5709</v>
      </c>
      <c r="B182" s="126">
        <v>1</v>
      </c>
    </row>
    <row r="183" spans="1:2" ht="15.75">
      <c r="A183" s="119" t="s">
        <v>5710</v>
      </c>
      <c r="B183" s="126">
        <v>3</v>
      </c>
    </row>
    <row r="184" spans="1:2" ht="15.75">
      <c r="A184" s="119" t="s">
        <v>5711</v>
      </c>
      <c r="B184" s="126" t="s">
        <v>5098</v>
      </c>
    </row>
    <row r="185" spans="1:2" ht="15.75">
      <c r="A185" s="119" t="s">
        <v>5712</v>
      </c>
      <c r="B185" s="126">
        <v>2</v>
      </c>
    </row>
    <row r="186" spans="1:2" ht="15.75">
      <c r="A186" s="119" t="s">
        <v>5713</v>
      </c>
      <c r="B186" s="126" t="s">
        <v>5098</v>
      </c>
    </row>
    <row r="187" spans="1:2" ht="15.75">
      <c r="A187" s="119" t="s">
        <v>5714</v>
      </c>
      <c r="B187" s="126">
        <v>3</v>
      </c>
    </row>
    <row r="188" spans="1:2" ht="15.75">
      <c r="A188" s="119" t="s">
        <v>5715</v>
      </c>
      <c r="B188" s="126">
        <v>1</v>
      </c>
    </row>
    <row r="189" spans="1:2" ht="15.75">
      <c r="A189" s="119" t="s">
        <v>5716</v>
      </c>
      <c r="B189" s="126" t="s">
        <v>5098</v>
      </c>
    </row>
    <row r="190" ht="15.75">
      <c r="A190" s="119"/>
    </row>
    <row r="191" ht="15.75">
      <c r="A191" s="119" t="s">
        <v>2953</v>
      </c>
    </row>
    <row r="192" spans="1:2" ht="15.75">
      <c r="A192" s="119" t="s">
        <v>5717</v>
      </c>
      <c r="B192" s="126">
        <v>2</v>
      </c>
    </row>
    <row r="193" spans="1:2" ht="15.75">
      <c r="A193" s="119" t="s">
        <v>5718</v>
      </c>
      <c r="B193" s="126">
        <v>2</v>
      </c>
    </row>
    <row r="194" spans="1:2" ht="15.75">
      <c r="A194" s="119" t="s">
        <v>5719</v>
      </c>
      <c r="B194" s="126" t="s">
        <v>6716</v>
      </c>
    </row>
    <row r="195" ht="15.75">
      <c r="A195" s="119"/>
    </row>
    <row r="196" ht="15.75">
      <c r="A196" s="119" t="s">
        <v>5720</v>
      </c>
    </row>
    <row r="197" spans="1:2" ht="15.75">
      <c r="A197" s="119" t="s">
        <v>5721</v>
      </c>
      <c r="B197" s="126" t="s">
        <v>5098</v>
      </c>
    </row>
    <row r="198" spans="1:2" ht="15.75">
      <c r="A198" s="119" t="s">
        <v>5722</v>
      </c>
      <c r="B198" s="126" t="s">
        <v>5098</v>
      </c>
    </row>
    <row r="199" ht="15.75">
      <c r="A199" s="119"/>
    </row>
    <row r="200" ht="15.75">
      <c r="A200" s="119" t="s">
        <v>5723</v>
      </c>
    </row>
    <row r="201" ht="15.75">
      <c r="A201" s="119" t="s">
        <v>1359</v>
      </c>
    </row>
    <row r="202" spans="1:2" ht="15.75">
      <c r="A202" s="119" t="s">
        <v>5724</v>
      </c>
      <c r="B202" s="126">
        <v>2</v>
      </c>
    </row>
    <row r="203" spans="1:2" ht="15.75">
      <c r="A203" s="119" t="s">
        <v>5725</v>
      </c>
      <c r="B203" s="126">
        <v>2</v>
      </c>
    </row>
    <row r="204" spans="1:2" ht="15.75">
      <c r="A204" s="119" t="s">
        <v>5726</v>
      </c>
      <c r="B204" s="126">
        <v>2</v>
      </c>
    </row>
    <row r="205" spans="1:2" ht="15.75">
      <c r="A205" s="119" t="s">
        <v>5727</v>
      </c>
      <c r="B205" s="126">
        <v>2</v>
      </c>
    </row>
    <row r="206" ht="15.75">
      <c r="A206" s="119"/>
    </row>
    <row r="207" ht="15.75">
      <c r="A207" s="119" t="s">
        <v>1366</v>
      </c>
    </row>
    <row r="208" spans="1:2" ht="15.75">
      <c r="A208" s="119" t="s">
        <v>5728</v>
      </c>
      <c r="B208" s="126" t="s">
        <v>6716</v>
      </c>
    </row>
    <row r="209" spans="1:2" ht="15.75">
      <c r="A209" s="119" t="s">
        <v>5729</v>
      </c>
      <c r="B209" s="126" t="s">
        <v>6716</v>
      </c>
    </row>
    <row r="210" spans="1:2" ht="15.75">
      <c r="A210" s="119" t="s">
        <v>5730</v>
      </c>
      <c r="B210" s="126" t="s">
        <v>6716</v>
      </c>
    </row>
    <row r="211" spans="1:2" ht="15.75">
      <c r="A211" s="119" t="s">
        <v>5726</v>
      </c>
      <c r="B211" s="126">
        <v>1</v>
      </c>
    </row>
    <row r="212" spans="1:2" ht="15.75">
      <c r="A212" s="119" t="s">
        <v>6296</v>
      </c>
      <c r="B212" s="126">
        <v>2</v>
      </c>
    </row>
    <row r="213" spans="1:2" ht="15.75">
      <c r="A213" s="119" t="s">
        <v>5731</v>
      </c>
      <c r="B213" s="126">
        <v>2</v>
      </c>
    </row>
    <row r="214" spans="1:2" ht="15.75">
      <c r="A214" s="119" t="s">
        <v>5727</v>
      </c>
      <c r="B214" s="126">
        <v>2</v>
      </c>
    </row>
    <row r="215" spans="1:2" ht="15.75">
      <c r="A215" s="119" t="s">
        <v>5732</v>
      </c>
      <c r="B215" s="126" t="s">
        <v>6716</v>
      </c>
    </row>
    <row r="216" spans="1:2" ht="15.75">
      <c r="A216" s="119" t="s">
        <v>5733</v>
      </c>
      <c r="B216" s="126">
        <v>2</v>
      </c>
    </row>
    <row r="217" spans="1:2" ht="15.75">
      <c r="A217" s="119" t="s">
        <v>5734</v>
      </c>
      <c r="B217" s="126">
        <v>2</v>
      </c>
    </row>
    <row r="218" spans="1:2" ht="15.75">
      <c r="A218" s="119" t="s">
        <v>5735</v>
      </c>
      <c r="B218" s="126">
        <v>1</v>
      </c>
    </row>
    <row r="219" ht="15.75">
      <c r="A219" s="119"/>
    </row>
    <row r="220" ht="15.75">
      <c r="A220" s="119" t="s">
        <v>5736</v>
      </c>
    </row>
    <row r="221" ht="15.75">
      <c r="A221" s="119" t="s">
        <v>5737</v>
      </c>
    </row>
    <row r="222" spans="1:2" ht="15.75">
      <c r="A222" s="119" t="s">
        <v>5738</v>
      </c>
      <c r="B222" s="126">
        <v>1</v>
      </c>
    </row>
    <row r="223" ht="15.75">
      <c r="A223" s="119"/>
    </row>
    <row r="224" ht="15.75">
      <c r="A224" s="119" t="s">
        <v>5739</v>
      </c>
    </row>
    <row r="225" spans="1:2" ht="15.75">
      <c r="A225" s="119" t="s">
        <v>5740</v>
      </c>
      <c r="B225" s="126" t="s">
        <v>5098</v>
      </c>
    </row>
    <row r="226" ht="15.75">
      <c r="A226" s="119"/>
    </row>
    <row r="227" ht="15.75">
      <c r="A227" s="119" t="s">
        <v>3007</v>
      </c>
    </row>
    <row r="228" spans="1:2" ht="15.75">
      <c r="A228" s="119" t="s">
        <v>5741</v>
      </c>
      <c r="B228" s="126" t="s">
        <v>772</v>
      </c>
    </row>
    <row r="229" ht="15.75">
      <c r="A229" s="119"/>
    </row>
    <row r="230" ht="15.75">
      <c r="A230" s="119" t="s">
        <v>5742</v>
      </c>
    </row>
    <row r="231" spans="1:2" ht="15.75">
      <c r="A231" s="119" t="s">
        <v>5743</v>
      </c>
      <c r="B231" s="126" t="s">
        <v>772</v>
      </c>
    </row>
    <row r="232" ht="15.75">
      <c r="A232" s="119"/>
    </row>
    <row r="233" ht="15.75">
      <c r="A233" s="119" t="s">
        <v>5744</v>
      </c>
    </row>
    <row r="234" ht="15.75">
      <c r="A234" s="119" t="s">
        <v>5745</v>
      </c>
    </row>
    <row r="235" ht="15.75">
      <c r="A235" s="119"/>
    </row>
    <row r="236" ht="15.75">
      <c r="A236" s="119" t="s">
        <v>5746</v>
      </c>
    </row>
    <row r="237" spans="1:2" ht="15.75">
      <c r="A237" s="119" t="s">
        <v>5747</v>
      </c>
      <c r="B237" s="126" t="s">
        <v>3298</v>
      </c>
    </row>
    <row r="238" ht="15.75">
      <c r="A238" s="119"/>
    </row>
    <row r="239" ht="15.75">
      <c r="A239" s="119" t="s">
        <v>1359</v>
      </c>
    </row>
    <row r="240" spans="1:2" ht="15.75">
      <c r="A240" s="119" t="s">
        <v>5748</v>
      </c>
      <c r="B240" s="126">
        <v>4</v>
      </c>
    </row>
    <row r="241" spans="1:2" ht="15.75">
      <c r="A241" s="119" t="s">
        <v>5749</v>
      </c>
      <c r="B241" s="126">
        <v>4</v>
      </c>
    </row>
    <row r="242" spans="1:2" ht="15.75">
      <c r="A242" s="119" t="s">
        <v>5750</v>
      </c>
      <c r="B242" s="126">
        <v>2</v>
      </c>
    </row>
    <row r="243" spans="1:2" ht="15.75">
      <c r="A243" s="119" t="s">
        <v>5751</v>
      </c>
      <c r="B243" s="126" t="s">
        <v>440</v>
      </c>
    </row>
    <row r="244" spans="1:2" ht="15.75">
      <c r="A244" s="119" t="s">
        <v>5752</v>
      </c>
      <c r="B244" s="126" t="s">
        <v>772</v>
      </c>
    </row>
    <row r="245" spans="1:2" ht="15.75">
      <c r="A245" s="119" t="s">
        <v>5751</v>
      </c>
      <c r="B245" s="126" t="s">
        <v>5098</v>
      </c>
    </row>
    <row r="246" ht="15.75">
      <c r="A246" s="119"/>
    </row>
    <row r="247" spans="1:2" ht="15.75">
      <c r="A247" s="119" t="s">
        <v>5753</v>
      </c>
      <c r="B247" s="126" t="s">
        <v>5098</v>
      </c>
    </row>
    <row r="248" spans="1:2" ht="15.75">
      <c r="A248" s="119" t="s">
        <v>5754</v>
      </c>
      <c r="B248" s="126" t="s">
        <v>2225</v>
      </c>
    </row>
    <row r="249" spans="1:2" ht="15.75">
      <c r="A249" s="119" t="s">
        <v>5755</v>
      </c>
      <c r="B249" s="126" t="s">
        <v>3898</v>
      </c>
    </row>
    <row r="250" ht="15.75">
      <c r="A250" s="119"/>
    </row>
    <row r="251" ht="15.75">
      <c r="A251" s="119" t="s">
        <v>1360</v>
      </c>
    </row>
    <row r="252" spans="1:2" ht="15.75">
      <c r="A252" s="119" t="s">
        <v>5756</v>
      </c>
      <c r="B252" s="126" t="s">
        <v>434</v>
      </c>
    </row>
    <row r="253" spans="1:2" ht="15.75">
      <c r="A253" s="119" t="s">
        <v>5757</v>
      </c>
      <c r="B253" s="126" t="s">
        <v>434</v>
      </c>
    </row>
    <row r="254" spans="1:2" ht="15.75">
      <c r="A254" s="119" t="s">
        <v>5758</v>
      </c>
      <c r="B254" s="126" t="s">
        <v>1153</v>
      </c>
    </row>
    <row r="255" spans="1:2" ht="15.75">
      <c r="A255" s="119" t="s">
        <v>5759</v>
      </c>
      <c r="B255" s="126" t="s">
        <v>4293</v>
      </c>
    </row>
    <row r="256" spans="1:2" ht="15.75">
      <c r="A256" s="119" t="s">
        <v>5760</v>
      </c>
      <c r="B256" s="126" t="s">
        <v>3888</v>
      </c>
    </row>
    <row r="257" spans="1:2" ht="15.75">
      <c r="A257" s="119" t="s">
        <v>5761</v>
      </c>
      <c r="B257" s="126" t="s">
        <v>2225</v>
      </c>
    </row>
    <row r="258" ht="15.75">
      <c r="A258" s="119"/>
    </row>
    <row r="259" ht="15.75">
      <c r="A259" s="119" t="s">
        <v>6297</v>
      </c>
    </row>
    <row r="260" spans="1:2" ht="15.75">
      <c r="A260" s="119" t="s">
        <v>5762</v>
      </c>
      <c r="B260" s="126" t="s">
        <v>6716</v>
      </c>
    </row>
    <row r="261" spans="1:2" ht="15.75">
      <c r="A261" s="119" t="s">
        <v>5763</v>
      </c>
      <c r="B261" s="126" t="s">
        <v>440</v>
      </c>
    </row>
    <row r="262" ht="15.75">
      <c r="A262" s="119"/>
    </row>
    <row r="263" ht="15.75">
      <c r="A263" s="119" t="s">
        <v>1366</v>
      </c>
    </row>
    <row r="264" spans="1:2" ht="15.75">
      <c r="A264" s="119" t="s">
        <v>3969</v>
      </c>
      <c r="B264" s="126" t="s">
        <v>6716</v>
      </c>
    </row>
    <row r="265" spans="1:2" ht="15.75">
      <c r="A265" s="119" t="s">
        <v>3970</v>
      </c>
      <c r="B265" s="126" t="s">
        <v>6716</v>
      </c>
    </row>
    <row r="266" spans="1:2" ht="15.75">
      <c r="A266" s="119" t="s">
        <v>3971</v>
      </c>
      <c r="B266" s="126" t="s">
        <v>1153</v>
      </c>
    </row>
    <row r="267" spans="1:2" ht="15.75">
      <c r="A267" s="119" t="s">
        <v>3972</v>
      </c>
      <c r="B267" s="126" t="s">
        <v>1153</v>
      </c>
    </row>
    <row r="268" spans="1:2" ht="15.75">
      <c r="A268" s="119" t="s">
        <v>3973</v>
      </c>
      <c r="B268" s="126" t="s">
        <v>4293</v>
      </c>
    </row>
    <row r="269" spans="1:2" ht="15.75">
      <c r="A269" s="119" t="s">
        <v>5764</v>
      </c>
      <c r="B269" s="126" t="s">
        <v>434</v>
      </c>
    </row>
    <row r="270" spans="1:2" ht="15.75">
      <c r="A270" s="119" t="s">
        <v>3975</v>
      </c>
      <c r="B270" s="126" t="s">
        <v>6716</v>
      </c>
    </row>
    <row r="271" spans="1:2" ht="15.75">
      <c r="A271" s="119" t="s">
        <v>5765</v>
      </c>
      <c r="B271" s="126" t="s">
        <v>1153</v>
      </c>
    </row>
    <row r="272" spans="1:2" ht="15.75">
      <c r="A272" s="119" t="s">
        <v>5766</v>
      </c>
      <c r="B272" s="126" t="s">
        <v>5098</v>
      </c>
    </row>
    <row r="273" spans="1:2" ht="15.75">
      <c r="A273" s="119" t="s">
        <v>5767</v>
      </c>
      <c r="B273" s="126" t="s">
        <v>2225</v>
      </c>
    </row>
    <row r="274" spans="1:2" ht="15.75">
      <c r="A274" s="119" t="s">
        <v>5768</v>
      </c>
      <c r="B274" s="126" t="s">
        <v>1153</v>
      </c>
    </row>
    <row r="275" spans="1:2" ht="15.75">
      <c r="A275" s="119" t="s">
        <v>5769</v>
      </c>
      <c r="B275" s="126" t="s">
        <v>5098</v>
      </c>
    </row>
    <row r="276" spans="1:2" ht="15.75">
      <c r="A276" s="119" t="s">
        <v>5770</v>
      </c>
      <c r="B276" s="126" t="s">
        <v>5098</v>
      </c>
    </row>
    <row r="277" spans="1:2" ht="15.75">
      <c r="A277" s="119" t="s">
        <v>4298</v>
      </c>
      <c r="B277" s="126" t="s">
        <v>5098</v>
      </c>
    </row>
    <row r="278" spans="1:2" ht="15.75">
      <c r="A278" s="119" t="s">
        <v>4299</v>
      </c>
      <c r="B278" s="126" t="s">
        <v>2225</v>
      </c>
    </row>
    <row r="279" spans="1:2" ht="15.75">
      <c r="A279" s="119" t="s">
        <v>4300</v>
      </c>
      <c r="B279" s="126" t="s">
        <v>1153</v>
      </c>
    </row>
    <row r="280" spans="1:2" ht="15.75">
      <c r="A280" s="119" t="s">
        <v>4301</v>
      </c>
      <c r="B280" s="126" t="s">
        <v>5098</v>
      </c>
    </row>
    <row r="281" spans="1:2" ht="15.75">
      <c r="A281" s="119" t="s">
        <v>4302</v>
      </c>
      <c r="B281" s="126" t="s">
        <v>440</v>
      </c>
    </row>
    <row r="282" spans="1:2" ht="15.75">
      <c r="A282" s="119" t="s">
        <v>4303</v>
      </c>
      <c r="B282" s="126" t="s">
        <v>3890</v>
      </c>
    </row>
    <row r="283" spans="1:2" ht="15.75">
      <c r="A283" s="119" t="s">
        <v>4304</v>
      </c>
      <c r="B283" s="126" t="s">
        <v>1153</v>
      </c>
    </row>
    <row r="284" spans="1:2" ht="15.75">
      <c r="A284" s="119" t="s">
        <v>4305</v>
      </c>
      <c r="B284" s="126" t="s">
        <v>1153</v>
      </c>
    </row>
    <row r="285" spans="1:2" ht="15.75">
      <c r="A285" s="119" t="s">
        <v>4306</v>
      </c>
      <c r="B285" s="126" t="s">
        <v>4293</v>
      </c>
    </row>
    <row r="286" spans="1:2" ht="15.75">
      <c r="A286" s="119" t="s">
        <v>4307</v>
      </c>
      <c r="B286" s="126" t="s">
        <v>450</v>
      </c>
    </row>
    <row r="287" spans="1:2" ht="15.75">
      <c r="A287" s="119" t="s">
        <v>4308</v>
      </c>
      <c r="B287" s="126" t="s">
        <v>5098</v>
      </c>
    </row>
    <row r="288" spans="1:2" ht="15.75">
      <c r="A288" s="119" t="s">
        <v>4309</v>
      </c>
      <c r="B288" s="126" t="s">
        <v>6716</v>
      </c>
    </row>
    <row r="289" spans="1:2" ht="15.75">
      <c r="A289" s="119" t="s">
        <v>4310</v>
      </c>
      <c r="B289" s="126" t="s">
        <v>1153</v>
      </c>
    </row>
    <row r="290" spans="1:2" ht="15.75">
      <c r="A290" s="119" t="s">
        <v>4311</v>
      </c>
      <c r="B290" s="126" t="s">
        <v>6716</v>
      </c>
    </row>
    <row r="291" spans="1:2" ht="15.75">
      <c r="A291" s="119" t="s">
        <v>4312</v>
      </c>
      <c r="B291" s="126" t="s">
        <v>6716</v>
      </c>
    </row>
    <row r="292" ht="15.75">
      <c r="A292" s="119"/>
    </row>
    <row r="293" ht="15.75">
      <c r="A293" s="119" t="s">
        <v>4313</v>
      </c>
    </row>
    <row r="294" ht="15.75">
      <c r="A294" s="119" t="s">
        <v>1346</v>
      </c>
    </row>
    <row r="295" ht="15.75">
      <c r="A295" s="119"/>
    </row>
    <row r="296" ht="15.75">
      <c r="A296" s="119" t="s">
        <v>3645</v>
      </c>
    </row>
    <row r="297" spans="1:2" ht="15.75">
      <c r="A297" s="119" t="s">
        <v>4314</v>
      </c>
      <c r="B297" s="126" t="s">
        <v>450</v>
      </c>
    </row>
    <row r="298" spans="1:2" ht="15.75">
      <c r="A298" s="119" t="s">
        <v>4315</v>
      </c>
      <c r="B298" s="126" t="s">
        <v>450</v>
      </c>
    </row>
    <row r="299" spans="1:2" ht="15.75">
      <c r="A299" s="119" t="s">
        <v>4316</v>
      </c>
      <c r="B299" s="126" t="s">
        <v>450</v>
      </c>
    </row>
    <row r="300" ht="15.75">
      <c r="A300" s="119"/>
    </row>
    <row r="301" ht="15.75">
      <c r="A301" s="119" t="s">
        <v>4317</v>
      </c>
    </row>
    <row r="302" spans="1:2" ht="15.75">
      <c r="A302" s="119" t="s">
        <v>4318</v>
      </c>
      <c r="B302" s="126" t="s">
        <v>440</v>
      </c>
    </row>
    <row r="303" spans="1:2" ht="15.75">
      <c r="A303" s="119" t="s">
        <v>4319</v>
      </c>
      <c r="B303" s="126" t="s">
        <v>3298</v>
      </c>
    </row>
    <row r="304" spans="1:2" ht="15.75">
      <c r="A304" s="119" t="s">
        <v>4320</v>
      </c>
      <c r="B304" s="126" t="s">
        <v>3298</v>
      </c>
    </row>
    <row r="305" ht="15.75">
      <c r="A305" s="119"/>
    </row>
    <row r="306" ht="15.75">
      <c r="A306" s="119" t="s">
        <v>4321</v>
      </c>
    </row>
    <row r="307" spans="1:2" ht="15.75">
      <c r="A307" s="119" t="s">
        <v>4322</v>
      </c>
      <c r="B307" s="126" t="s">
        <v>6716</v>
      </c>
    </row>
    <row r="308" ht="15.75">
      <c r="A308" s="119"/>
    </row>
    <row r="309" ht="15.75">
      <c r="A309" s="119" t="s">
        <v>4323</v>
      </c>
    </row>
    <row r="310" spans="1:2" ht="15.75">
      <c r="A310" s="119" t="s">
        <v>4324</v>
      </c>
      <c r="B310" s="126" t="s">
        <v>1153</v>
      </c>
    </row>
    <row r="311" spans="1:2" ht="15.75">
      <c r="A311" s="119" t="s">
        <v>4325</v>
      </c>
      <c r="B311" s="126" t="s">
        <v>5098</v>
      </c>
    </row>
    <row r="312" spans="1:2" ht="15.75">
      <c r="A312" s="119" t="s">
        <v>4326</v>
      </c>
      <c r="B312" s="126" t="s">
        <v>5098</v>
      </c>
    </row>
    <row r="313" ht="15.75">
      <c r="A313" s="119"/>
    </row>
    <row r="314" ht="15.75">
      <c r="A314" s="119" t="s">
        <v>3007</v>
      </c>
    </row>
    <row r="315" spans="1:2" ht="15.75">
      <c r="A315" s="119" t="s">
        <v>4327</v>
      </c>
      <c r="B315" s="126" t="s">
        <v>6716</v>
      </c>
    </row>
    <row r="316" spans="1:2" ht="15.75">
      <c r="A316" s="119" t="s">
        <v>4328</v>
      </c>
      <c r="B316" s="126" t="s">
        <v>4293</v>
      </c>
    </row>
    <row r="317" spans="1:2" ht="15.75">
      <c r="A317" s="119" t="s">
        <v>4329</v>
      </c>
      <c r="B317" s="126" t="s">
        <v>4293</v>
      </c>
    </row>
    <row r="318" spans="1:2" ht="15.75">
      <c r="A318" s="119" t="s">
        <v>4330</v>
      </c>
      <c r="B318" s="126" t="s">
        <v>4293</v>
      </c>
    </row>
    <row r="319" spans="1:2" ht="15.75">
      <c r="A319" s="119" t="s">
        <v>4331</v>
      </c>
      <c r="B319" s="126" t="s">
        <v>4293</v>
      </c>
    </row>
    <row r="320" spans="1:2" ht="15.75">
      <c r="A320" s="119" t="s">
        <v>4332</v>
      </c>
      <c r="B320" s="126" t="s">
        <v>4293</v>
      </c>
    </row>
    <row r="321" ht="15.75">
      <c r="A321" s="119"/>
    </row>
    <row r="322" ht="15.75">
      <c r="A322" s="119" t="s">
        <v>2336</v>
      </c>
    </row>
    <row r="323" spans="1:2" ht="15.75">
      <c r="A323" s="119" t="s">
        <v>4333</v>
      </c>
      <c r="B323" s="126" t="s">
        <v>3890</v>
      </c>
    </row>
    <row r="324" spans="1:2" ht="15.75">
      <c r="A324" s="119" t="s">
        <v>4334</v>
      </c>
      <c r="B324" s="126" t="s">
        <v>4293</v>
      </c>
    </row>
    <row r="325" spans="1:2" ht="15.75">
      <c r="A325" s="119" t="s">
        <v>4335</v>
      </c>
      <c r="B325" s="126" t="s">
        <v>6716</v>
      </c>
    </row>
    <row r="326" spans="1:2" ht="15.75">
      <c r="A326" s="119" t="s">
        <v>4336</v>
      </c>
      <c r="B326" s="126" t="s">
        <v>6716</v>
      </c>
    </row>
    <row r="327" ht="15.75">
      <c r="A327" s="119"/>
    </row>
    <row r="329" ht="15.75">
      <c r="A329" s="119"/>
    </row>
    <row r="330" ht="20.25">
      <c r="A330" s="120" t="s">
        <v>4337</v>
      </c>
    </row>
    <row r="331" ht="15.75">
      <c r="A331" s="119"/>
    </row>
    <row r="332" ht="15.75">
      <c r="A332" s="119" t="s">
        <v>3007</v>
      </c>
    </row>
    <row r="333" ht="15.75">
      <c r="A333" s="119"/>
    </row>
    <row r="334" spans="1:2" ht="15.75">
      <c r="A334" s="119" t="s">
        <v>6298</v>
      </c>
      <c r="B334" s="126" t="s">
        <v>434</v>
      </c>
    </row>
    <row r="335" spans="1:2" ht="15.75">
      <c r="A335" s="119" t="s">
        <v>6299</v>
      </c>
      <c r="B335" s="126" t="s">
        <v>1153</v>
      </c>
    </row>
    <row r="336" ht="15.75">
      <c r="A336" s="119"/>
    </row>
    <row r="337" ht="15.75">
      <c r="A337" s="119" t="s">
        <v>4338</v>
      </c>
    </row>
    <row r="338" ht="15.75">
      <c r="A338" s="119"/>
    </row>
    <row r="339" spans="1:2" ht="15.75">
      <c r="A339" s="119" t="s">
        <v>4339</v>
      </c>
      <c r="B339" s="126" t="s">
        <v>4340</v>
      </c>
    </row>
    <row r="340" ht="15.75">
      <c r="A340" s="119"/>
    </row>
    <row r="341" ht="15.75">
      <c r="A341" s="119" t="s">
        <v>5592</v>
      </c>
    </row>
    <row r="342" ht="15.75">
      <c r="A342" s="119"/>
    </row>
    <row r="343" spans="1:2" ht="15.75">
      <c r="A343" s="119" t="s">
        <v>4341</v>
      </c>
      <c r="B343" s="126" t="s">
        <v>1153</v>
      </c>
    </row>
    <row r="344" ht="15.75">
      <c r="A344" s="119" t="s">
        <v>1366</v>
      </c>
    </row>
    <row r="345" ht="15.75">
      <c r="A345" s="119"/>
    </row>
    <row r="346" spans="1:2" ht="15.75">
      <c r="A346" s="119" t="s">
        <v>4342</v>
      </c>
      <c r="B346" s="126" t="s">
        <v>450</v>
      </c>
    </row>
    <row r="347" ht="15.75">
      <c r="A347" s="119"/>
    </row>
    <row r="348" ht="15.75">
      <c r="A348" s="119"/>
    </row>
    <row r="349" ht="15.75">
      <c r="A349" s="119" t="s">
        <v>6300</v>
      </c>
    </row>
    <row r="350" ht="15.75">
      <c r="A350" s="119"/>
    </row>
    <row r="351" ht="15.75">
      <c r="A351" s="119" t="s">
        <v>3492</v>
      </c>
    </row>
    <row r="352" ht="15.75">
      <c r="A352" s="119"/>
    </row>
    <row r="353" ht="15.75">
      <c r="A353" s="119" t="s">
        <v>4343</v>
      </c>
    </row>
    <row r="354" spans="1:3" ht="15.75">
      <c r="A354" s="119" t="s">
        <v>4344</v>
      </c>
      <c r="B354" s="126" t="s">
        <v>4345</v>
      </c>
      <c r="C354" s="105"/>
    </row>
    <row r="355" ht="15.75">
      <c r="A355" s="119"/>
    </row>
    <row r="356" ht="15.75">
      <c r="A356" s="119" t="s">
        <v>4346</v>
      </c>
    </row>
    <row r="357" spans="1:2" ht="15.75">
      <c r="A357" s="119" t="s">
        <v>4347</v>
      </c>
      <c r="B357" s="126" t="s">
        <v>4348</v>
      </c>
    </row>
    <row r="358" spans="1:2" ht="15.75">
      <c r="A358" s="119" t="s">
        <v>4349</v>
      </c>
      <c r="B358" s="126" t="s">
        <v>434</v>
      </c>
    </row>
    <row r="359" spans="1:2" ht="15.75">
      <c r="A359" s="119" t="s">
        <v>4350</v>
      </c>
      <c r="B359" s="126" t="s">
        <v>440</v>
      </c>
    </row>
    <row r="360" spans="1:2" ht="15.75">
      <c r="A360" s="119" t="s">
        <v>4351</v>
      </c>
      <c r="B360" s="126" t="s">
        <v>434</v>
      </c>
    </row>
    <row r="361" spans="1:2" ht="15.75">
      <c r="A361" s="119" t="s">
        <v>4352</v>
      </c>
      <c r="B361" s="126" t="s">
        <v>4345</v>
      </c>
    </row>
    <row r="362" ht="15.75">
      <c r="A362" s="119"/>
    </row>
    <row r="363" ht="15.75">
      <c r="A363" s="119" t="s">
        <v>6560</v>
      </c>
    </row>
    <row r="364" spans="1:2" ht="15.75">
      <c r="A364" s="119" t="s">
        <v>6561</v>
      </c>
      <c r="B364" s="126" t="s">
        <v>434</v>
      </c>
    </row>
    <row r="365" ht="15.75">
      <c r="A365" s="119"/>
    </row>
    <row r="366" ht="15.75">
      <c r="A366" s="119" t="s">
        <v>1359</v>
      </c>
    </row>
    <row r="367" ht="15.75">
      <c r="A367" s="119"/>
    </row>
    <row r="368" spans="1:2" ht="15.75">
      <c r="A368" s="119" t="s">
        <v>6562</v>
      </c>
      <c r="B368" s="126" t="s">
        <v>2316</v>
      </c>
    </row>
    <row r="369" spans="1:2" ht="15.75">
      <c r="A369" s="119" t="s">
        <v>6563</v>
      </c>
      <c r="B369" s="126" t="s">
        <v>2225</v>
      </c>
    </row>
    <row r="370" spans="1:2" ht="15.75">
      <c r="A370" s="119" t="s">
        <v>6564</v>
      </c>
      <c r="B370" s="126" t="s">
        <v>434</v>
      </c>
    </row>
    <row r="371" spans="1:2" ht="15.75">
      <c r="A371" s="119" t="s">
        <v>6565</v>
      </c>
      <c r="B371" s="126" t="s">
        <v>4340</v>
      </c>
    </row>
    <row r="372" spans="1:2" ht="15.75">
      <c r="A372" s="119" t="s">
        <v>6566</v>
      </c>
      <c r="B372" s="126" t="s">
        <v>4340</v>
      </c>
    </row>
    <row r="373" ht="15.75">
      <c r="A373" s="119"/>
    </row>
    <row r="374" ht="15.75">
      <c r="A374" s="119" t="s">
        <v>1360</v>
      </c>
    </row>
    <row r="375" ht="15.75">
      <c r="A375" s="119"/>
    </row>
    <row r="376" spans="1:2" ht="15.75">
      <c r="A376" s="119" t="s">
        <v>6567</v>
      </c>
      <c r="B376" s="126" t="s">
        <v>1153</v>
      </c>
    </row>
    <row r="377" spans="1:2" ht="15.75">
      <c r="A377" s="119" t="s">
        <v>6568</v>
      </c>
      <c r="B377" s="126" t="s">
        <v>1153</v>
      </c>
    </row>
    <row r="378" spans="1:2" ht="15.75">
      <c r="A378" s="119" t="s">
        <v>6569</v>
      </c>
      <c r="B378" s="126" t="s">
        <v>2316</v>
      </c>
    </row>
    <row r="379" spans="1:2" ht="15.75">
      <c r="A379" s="119" t="s">
        <v>6570</v>
      </c>
      <c r="B379" s="126" t="s">
        <v>450</v>
      </c>
    </row>
    <row r="380" spans="1:2" ht="15.75">
      <c r="A380" s="119" t="s">
        <v>6571</v>
      </c>
      <c r="B380" s="126" t="s">
        <v>2324</v>
      </c>
    </row>
    <row r="381" spans="1:2" ht="15.75">
      <c r="A381" s="119" t="s">
        <v>6572</v>
      </c>
      <c r="B381" s="126" t="s">
        <v>6573</v>
      </c>
    </row>
    <row r="382" spans="1:2" ht="15.75">
      <c r="A382" s="119" t="s">
        <v>6574</v>
      </c>
      <c r="B382" s="126" t="s">
        <v>6575</v>
      </c>
    </row>
    <row r="383" spans="1:2" ht="15.75">
      <c r="A383" s="119" t="s">
        <v>6576</v>
      </c>
      <c r="B383" s="126" t="s">
        <v>6575</v>
      </c>
    </row>
    <row r="384" spans="1:2" ht="15.75">
      <c r="A384" s="119" t="s">
        <v>6577</v>
      </c>
      <c r="B384" s="126" t="s">
        <v>2313</v>
      </c>
    </row>
    <row r="385" spans="1:2" ht="15.75">
      <c r="A385" s="119" t="s">
        <v>6578</v>
      </c>
      <c r="B385" s="126" t="s">
        <v>440</v>
      </c>
    </row>
    <row r="386" spans="1:2" ht="15.75">
      <c r="A386" s="119" t="s">
        <v>6579</v>
      </c>
      <c r="B386" s="126" t="s">
        <v>440</v>
      </c>
    </row>
    <row r="387" spans="1:2" ht="15.75">
      <c r="A387" s="119" t="s">
        <v>6580</v>
      </c>
      <c r="B387" s="126" t="s">
        <v>434</v>
      </c>
    </row>
    <row r="388" ht="15.75">
      <c r="A388" s="119"/>
    </row>
    <row r="389" ht="15.75">
      <c r="A389" s="119" t="s">
        <v>6301</v>
      </c>
    </row>
    <row r="390" ht="15.75">
      <c r="A390" s="119"/>
    </row>
    <row r="391" spans="1:2" ht="15.75">
      <c r="A391" s="119" t="s">
        <v>6572</v>
      </c>
      <c r="B391" s="126" t="s">
        <v>2225</v>
      </c>
    </row>
    <row r="392" spans="1:2" ht="15.75">
      <c r="A392" s="119" t="s">
        <v>6293</v>
      </c>
      <c r="B392" s="126" t="s">
        <v>440</v>
      </c>
    </row>
    <row r="393" spans="1:2" ht="15.75">
      <c r="A393" s="119" t="s">
        <v>6294</v>
      </c>
      <c r="B393" s="126" t="s">
        <v>6575</v>
      </c>
    </row>
    <row r="394" spans="1:2" ht="15.75">
      <c r="A394" s="119" t="s">
        <v>6582</v>
      </c>
      <c r="B394" s="126" t="s">
        <v>434</v>
      </c>
    </row>
    <row r="395" spans="1:2" ht="15.75">
      <c r="A395" s="119" t="s">
        <v>6583</v>
      </c>
      <c r="B395" s="126" t="s">
        <v>4345</v>
      </c>
    </row>
    <row r="396" spans="1:2" ht="15.75">
      <c r="A396" s="119" t="s">
        <v>6579</v>
      </c>
      <c r="B396" s="126" t="s">
        <v>434</v>
      </c>
    </row>
    <row r="397" spans="1:2" ht="15.75">
      <c r="A397" s="119" t="s">
        <v>6580</v>
      </c>
      <c r="B397" s="126" t="s">
        <v>4340</v>
      </c>
    </row>
    <row r="398" spans="1:2" ht="15.75">
      <c r="A398" s="119" t="s">
        <v>6578</v>
      </c>
      <c r="B398" s="126" t="s">
        <v>434</v>
      </c>
    </row>
    <row r="399" spans="1:2" ht="15.75">
      <c r="A399" s="119" t="s">
        <v>6584</v>
      </c>
      <c r="B399" s="126" t="s">
        <v>4340</v>
      </c>
    </row>
    <row r="400" ht="15.75">
      <c r="A400" s="119"/>
    </row>
    <row r="401" ht="15.75">
      <c r="A401" s="119" t="s">
        <v>1366</v>
      </c>
    </row>
    <row r="402" spans="1:2" ht="15.75">
      <c r="A402" s="119" t="s">
        <v>6585</v>
      </c>
      <c r="B402" s="126" t="s">
        <v>1153</v>
      </c>
    </row>
    <row r="403" spans="1:2" ht="15.75">
      <c r="A403" s="119" t="s">
        <v>6586</v>
      </c>
      <c r="B403" s="126" t="s">
        <v>4345</v>
      </c>
    </row>
    <row r="404" spans="1:2" ht="15.75">
      <c r="A404" s="119" t="s">
        <v>6587</v>
      </c>
      <c r="B404" s="126" t="s">
        <v>434</v>
      </c>
    </row>
    <row r="405" spans="1:2" ht="15.75">
      <c r="A405" s="119" t="s">
        <v>6588</v>
      </c>
      <c r="B405" s="126" t="s">
        <v>4345</v>
      </c>
    </row>
    <row r="406" spans="1:2" ht="15.75">
      <c r="A406" s="119" t="s">
        <v>6589</v>
      </c>
      <c r="B406" s="126" t="s">
        <v>6575</v>
      </c>
    </row>
    <row r="407" spans="1:2" ht="15.75">
      <c r="A407" s="119" t="s">
        <v>6590</v>
      </c>
      <c r="B407" s="126" t="s">
        <v>440</v>
      </c>
    </row>
    <row r="408" ht="15.75">
      <c r="A408" s="119"/>
    </row>
    <row r="409" ht="15.75">
      <c r="A409" s="119"/>
    </row>
    <row r="410" ht="15.75">
      <c r="A410" s="119" t="s">
        <v>6591</v>
      </c>
    </row>
    <row r="411" ht="15.75">
      <c r="A411" s="119"/>
    </row>
    <row r="412" ht="15.75">
      <c r="A412" s="119" t="s">
        <v>3007</v>
      </c>
    </row>
    <row r="413" ht="15.75">
      <c r="A413" s="119"/>
    </row>
    <row r="414" spans="1:2" ht="15.75">
      <c r="A414" s="119" t="s">
        <v>6592</v>
      </c>
      <c r="B414" s="126" t="s">
        <v>2316</v>
      </c>
    </row>
    <row r="415" spans="1:2" ht="15.75">
      <c r="A415" s="119" t="s">
        <v>6593</v>
      </c>
      <c r="B415" s="126" t="s">
        <v>2313</v>
      </c>
    </row>
    <row r="416" spans="1:2" ht="15.75">
      <c r="A416" s="119" t="s">
        <v>6594</v>
      </c>
      <c r="B416" s="126" t="s">
        <v>2313</v>
      </c>
    </row>
    <row r="417" spans="1:2" ht="15.75">
      <c r="A417" s="119" t="s">
        <v>6595</v>
      </c>
      <c r="B417" s="126" t="s">
        <v>2313</v>
      </c>
    </row>
    <row r="418" spans="1:2" ht="15.75">
      <c r="A418" s="119" t="s">
        <v>6596</v>
      </c>
      <c r="B418" s="126" t="s">
        <v>6597</v>
      </c>
    </row>
    <row r="419" spans="1:2" ht="15.75">
      <c r="A419" s="119" t="s">
        <v>6598</v>
      </c>
      <c r="B419" s="126" t="s">
        <v>2316</v>
      </c>
    </row>
    <row r="420" spans="1:2" ht="15.75">
      <c r="A420" s="119" t="s">
        <v>6599</v>
      </c>
      <c r="B420" s="126" t="s">
        <v>450</v>
      </c>
    </row>
    <row r="421" spans="1:2" ht="15.75">
      <c r="A421" s="119" t="s">
        <v>6600</v>
      </c>
      <c r="B421" s="126" t="s">
        <v>6597</v>
      </c>
    </row>
    <row r="422" spans="1:2" ht="15.75">
      <c r="A422" s="119" t="s">
        <v>6601</v>
      </c>
      <c r="B422" s="126" t="s">
        <v>450</v>
      </c>
    </row>
    <row r="423" spans="1:2" ht="15.75">
      <c r="A423" s="119" t="s">
        <v>6602</v>
      </c>
      <c r="B423" s="126" t="s">
        <v>2313</v>
      </c>
    </row>
    <row r="424" spans="1:2" ht="15.75">
      <c r="A424" s="119" t="s">
        <v>6603</v>
      </c>
      <c r="B424" s="126" t="s">
        <v>4348</v>
      </c>
    </row>
    <row r="425" ht="15.75">
      <c r="A425" s="119"/>
    </row>
    <row r="426" ht="15.75">
      <c r="A426" s="119"/>
    </row>
    <row r="427" ht="15.75">
      <c r="A427" s="119" t="s">
        <v>6604</v>
      </c>
    </row>
    <row r="428" ht="15.75">
      <c r="A428" s="119"/>
    </row>
    <row r="429" ht="15.75">
      <c r="A429" s="119" t="s">
        <v>2810</v>
      </c>
    </row>
    <row r="430" ht="15.75">
      <c r="A430" s="119"/>
    </row>
    <row r="431" spans="1:2" ht="15.75">
      <c r="A431" s="119" t="s">
        <v>6605</v>
      </c>
      <c r="B431" s="126" t="s">
        <v>6573</v>
      </c>
    </row>
    <row r="432" ht="15.75">
      <c r="A432" s="119"/>
    </row>
    <row r="433" ht="15.75">
      <c r="A433" s="119" t="s">
        <v>6606</v>
      </c>
    </row>
    <row r="434" ht="15.75">
      <c r="A434" s="119"/>
    </row>
    <row r="435" spans="1:2" ht="15.75">
      <c r="A435" s="119" t="s">
        <v>6607</v>
      </c>
      <c r="B435" s="126" t="s">
        <v>1153</v>
      </c>
    </row>
    <row r="436" spans="1:2" ht="15.75">
      <c r="A436" s="119" t="s">
        <v>6608</v>
      </c>
      <c r="B436" s="126" t="s">
        <v>1153</v>
      </c>
    </row>
    <row r="437" spans="1:2" ht="15.75">
      <c r="A437" s="119" t="s">
        <v>6609</v>
      </c>
      <c r="B437" s="126" t="s">
        <v>1153</v>
      </c>
    </row>
    <row r="438" spans="1:2" ht="15.75">
      <c r="A438" s="119" t="s">
        <v>6610</v>
      </c>
      <c r="B438" s="126" t="s">
        <v>4293</v>
      </c>
    </row>
    <row r="439" spans="1:2" ht="15.75">
      <c r="A439" s="119" t="s">
        <v>6611</v>
      </c>
      <c r="B439" s="126" t="s">
        <v>2390</v>
      </c>
    </row>
    <row r="440" ht="15.75">
      <c r="A440" s="119"/>
    </row>
    <row r="441" ht="15.75">
      <c r="A441" s="119" t="s">
        <v>2815</v>
      </c>
    </row>
    <row r="442" ht="15.75">
      <c r="A442" s="119"/>
    </row>
    <row r="443" spans="1:2" ht="15.75">
      <c r="A443" s="119" t="s">
        <v>6612</v>
      </c>
      <c r="B443" s="126" t="s">
        <v>2225</v>
      </c>
    </row>
    <row r="444" spans="1:2" ht="15.75">
      <c r="A444" s="119" t="s">
        <v>6613</v>
      </c>
      <c r="B444" s="126" t="s">
        <v>6573</v>
      </c>
    </row>
    <row r="445" spans="1:2" ht="15.75">
      <c r="A445" s="119" t="s">
        <v>6614</v>
      </c>
      <c r="B445" s="126" t="s">
        <v>2390</v>
      </c>
    </row>
    <row r="446" spans="1:2" ht="15.75">
      <c r="A446" s="119" t="s">
        <v>6615</v>
      </c>
      <c r="B446" s="126" t="s">
        <v>2390</v>
      </c>
    </row>
    <row r="447" spans="1:2" ht="15.75">
      <c r="A447" s="119" t="s">
        <v>6616</v>
      </c>
      <c r="B447" s="126" t="s">
        <v>2390</v>
      </c>
    </row>
    <row r="448" spans="1:2" ht="15.75">
      <c r="A448" s="119" t="s">
        <v>6617</v>
      </c>
      <c r="B448" s="126" t="s">
        <v>2459</v>
      </c>
    </row>
    <row r="449" ht="15.75">
      <c r="A449" s="119"/>
    </row>
    <row r="451" ht="20.25">
      <c r="A451" s="120" t="s">
        <v>6618</v>
      </c>
    </row>
    <row r="452" ht="15.75">
      <c r="A452" s="119"/>
    </row>
    <row r="453" ht="15.75">
      <c r="A453" s="119" t="s">
        <v>1406</v>
      </c>
    </row>
    <row r="454" spans="1:2" ht="15.75">
      <c r="A454" s="119" t="s">
        <v>6302</v>
      </c>
      <c r="B454" s="126" t="s">
        <v>1153</v>
      </c>
    </row>
    <row r="455" spans="1:2" ht="15.75">
      <c r="A455" s="119" t="s">
        <v>6303</v>
      </c>
      <c r="B455" s="126" t="s">
        <v>2324</v>
      </c>
    </row>
    <row r="456" spans="1:2" ht="15.75">
      <c r="A456" s="119" t="s">
        <v>6304</v>
      </c>
      <c r="B456" s="126" t="s">
        <v>450</v>
      </c>
    </row>
    <row r="457" spans="1:2" ht="15.75">
      <c r="A457" s="119" t="s">
        <v>6305</v>
      </c>
      <c r="B457" s="126" t="s">
        <v>4293</v>
      </c>
    </row>
    <row r="458" spans="1:2" ht="15.75">
      <c r="A458" s="119" t="s">
        <v>6306</v>
      </c>
      <c r="B458" s="126" t="s">
        <v>4293</v>
      </c>
    </row>
    <row r="459" spans="1:2" ht="15.75">
      <c r="A459" s="119" t="s">
        <v>6307</v>
      </c>
      <c r="B459" s="126" t="s">
        <v>6573</v>
      </c>
    </row>
    <row r="460" ht="15.75">
      <c r="A460" s="119"/>
    </row>
    <row r="461" ht="15.75">
      <c r="A461" s="119" t="s">
        <v>6619</v>
      </c>
    </row>
    <row r="462" spans="1:2" ht="15.75">
      <c r="A462" s="119" t="s">
        <v>6308</v>
      </c>
      <c r="B462" s="126" t="s">
        <v>440</v>
      </c>
    </row>
    <row r="463" spans="1:2" ht="15.75">
      <c r="A463" s="119" t="s">
        <v>6309</v>
      </c>
      <c r="B463" s="126" t="s">
        <v>450</v>
      </c>
    </row>
    <row r="464" ht="15.75">
      <c r="A464" s="119"/>
    </row>
    <row r="465" ht="15.75">
      <c r="A465" s="119" t="s">
        <v>2307</v>
      </c>
    </row>
    <row r="466" spans="1:2" ht="15.75">
      <c r="A466" s="119" t="s">
        <v>6310</v>
      </c>
      <c r="B466" s="126" t="s">
        <v>440</v>
      </c>
    </row>
    <row r="467" spans="1:2" ht="15.75">
      <c r="A467" s="119" t="s">
        <v>6311</v>
      </c>
      <c r="B467" s="126" t="s">
        <v>440</v>
      </c>
    </row>
    <row r="468" spans="1:2" ht="15.75">
      <c r="A468" s="119" t="s">
        <v>6312</v>
      </c>
      <c r="B468" s="126" t="s">
        <v>2313</v>
      </c>
    </row>
    <row r="469" spans="1:2" ht="15.75">
      <c r="A469" s="119" t="s">
        <v>6313</v>
      </c>
      <c r="B469" s="126" t="s">
        <v>440</v>
      </c>
    </row>
    <row r="470" spans="1:2" ht="15.75">
      <c r="A470" s="119" t="s">
        <v>6314</v>
      </c>
      <c r="B470" s="126" t="s">
        <v>434</v>
      </c>
    </row>
    <row r="471" spans="1:2" ht="15.75">
      <c r="A471" s="119" t="s">
        <v>6315</v>
      </c>
      <c r="B471" s="126" t="s">
        <v>2225</v>
      </c>
    </row>
    <row r="472" ht="15.75">
      <c r="A472" s="119"/>
    </row>
    <row r="473" ht="15.75">
      <c r="A473" s="119" t="s">
        <v>3645</v>
      </c>
    </row>
    <row r="474" spans="1:2" ht="15.75">
      <c r="A474" s="119" t="s">
        <v>6316</v>
      </c>
      <c r="B474" s="126" t="s">
        <v>450</v>
      </c>
    </row>
    <row r="475" spans="1:2" ht="15.75">
      <c r="A475" s="119" t="s">
        <v>6317</v>
      </c>
      <c r="B475" s="126" t="s">
        <v>450</v>
      </c>
    </row>
    <row r="476" spans="1:2" ht="15.75">
      <c r="A476" s="119" t="s">
        <v>6318</v>
      </c>
      <c r="B476" s="126" t="s">
        <v>450</v>
      </c>
    </row>
    <row r="477" ht="15.75">
      <c r="A477" s="119"/>
    </row>
    <row r="478" ht="15.75">
      <c r="A478" s="119" t="s">
        <v>4317</v>
      </c>
    </row>
    <row r="479" spans="1:2" ht="15.75">
      <c r="A479" s="119" t="s">
        <v>6319</v>
      </c>
      <c r="B479" s="126" t="s">
        <v>440</v>
      </c>
    </row>
    <row r="480" spans="1:2" ht="15.75">
      <c r="A480" s="119" t="s">
        <v>6320</v>
      </c>
      <c r="B480" s="126">
        <v>3.5</v>
      </c>
    </row>
    <row r="481" spans="1:2" ht="15.75">
      <c r="A481" s="119" t="s">
        <v>6321</v>
      </c>
      <c r="B481" s="126" t="s">
        <v>4340</v>
      </c>
    </row>
    <row r="482" ht="15.75">
      <c r="A482" s="119"/>
    </row>
    <row r="483" ht="15.75">
      <c r="A483" s="119" t="s">
        <v>2377</v>
      </c>
    </row>
    <row r="484" spans="1:2" ht="15.75">
      <c r="A484" s="119" t="s">
        <v>6322</v>
      </c>
      <c r="B484" s="126" t="s">
        <v>6620</v>
      </c>
    </row>
    <row r="485" spans="1:2" ht="15.75">
      <c r="A485" s="119" t="s">
        <v>6323</v>
      </c>
      <c r="B485" s="126" t="s">
        <v>6575</v>
      </c>
    </row>
    <row r="486" ht="15.75">
      <c r="A486" s="119"/>
    </row>
    <row r="487" ht="15.75">
      <c r="A487" s="119" t="s">
        <v>2865</v>
      </c>
    </row>
    <row r="488" spans="1:2" ht="15.75">
      <c r="A488" s="119" t="s">
        <v>6324</v>
      </c>
      <c r="B488" s="126" t="s">
        <v>2316</v>
      </c>
    </row>
    <row r="489" spans="1:2" ht="15.75">
      <c r="A489" s="119" t="s">
        <v>6325</v>
      </c>
      <c r="B489" s="126" t="s">
        <v>2316</v>
      </c>
    </row>
    <row r="490" spans="1:2" ht="15.75">
      <c r="A490" s="119" t="s">
        <v>6326</v>
      </c>
      <c r="B490" s="126" t="s">
        <v>440</v>
      </c>
    </row>
    <row r="491" spans="1:2" ht="15.75">
      <c r="A491" s="119" t="s">
        <v>6327</v>
      </c>
      <c r="B491" s="126" t="s">
        <v>2320</v>
      </c>
    </row>
    <row r="492" spans="1:2" ht="15.75">
      <c r="A492" s="119" t="s">
        <v>6328</v>
      </c>
      <c r="B492" s="126" t="s">
        <v>2316</v>
      </c>
    </row>
    <row r="493" spans="1:2" ht="15.75">
      <c r="A493" s="119" t="s">
        <v>6329</v>
      </c>
      <c r="B493" s="126" t="s">
        <v>2316</v>
      </c>
    </row>
    <row r="494" spans="1:2" ht="15.75">
      <c r="A494" s="119" t="s">
        <v>6330</v>
      </c>
      <c r="B494" s="126" t="s">
        <v>4340</v>
      </c>
    </row>
    <row r="495" spans="1:2" ht="15.75">
      <c r="A495" s="119" t="s">
        <v>6331</v>
      </c>
      <c r="B495" s="126" t="s">
        <v>4340</v>
      </c>
    </row>
    <row r="496" spans="1:2" ht="15.75">
      <c r="A496" s="119" t="s">
        <v>6332</v>
      </c>
      <c r="B496" s="126" t="s">
        <v>2390</v>
      </c>
    </row>
    <row r="497" ht="15.75">
      <c r="A497" s="119"/>
    </row>
    <row r="498" ht="15.75">
      <c r="A498" s="119" t="s">
        <v>2822</v>
      </c>
    </row>
    <row r="499" spans="1:2" ht="15.75">
      <c r="A499" s="119" t="s">
        <v>6333</v>
      </c>
      <c r="B499" s="126" t="s">
        <v>440</v>
      </c>
    </row>
    <row r="500" spans="1:2" ht="15.75">
      <c r="A500" s="119" t="s">
        <v>6334</v>
      </c>
      <c r="B500" s="126" t="s">
        <v>450</v>
      </c>
    </row>
    <row r="501" spans="1:2" ht="15.75">
      <c r="A501" s="119" t="s">
        <v>6335</v>
      </c>
      <c r="B501" s="126" t="s">
        <v>440</v>
      </c>
    </row>
    <row r="502" spans="1:2" ht="15.75">
      <c r="A502" s="119" t="s">
        <v>6336</v>
      </c>
      <c r="B502" s="126" t="s">
        <v>2313</v>
      </c>
    </row>
    <row r="503" spans="1:2" ht="15.75">
      <c r="A503" s="119" t="s">
        <v>6337</v>
      </c>
      <c r="B503" s="126" t="s">
        <v>440</v>
      </c>
    </row>
    <row r="504" spans="1:2" ht="15.75">
      <c r="A504" s="119" t="s">
        <v>6338</v>
      </c>
      <c r="B504" s="126" t="s">
        <v>434</v>
      </c>
    </row>
    <row r="505" spans="1:2" ht="15.75">
      <c r="A505" s="119" t="s">
        <v>6339</v>
      </c>
      <c r="B505" s="126" t="s">
        <v>434</v>
      </c>
    </row>
    <row r="506" spans="1:2" ht="15.75">
      <c r="A506" s="119" t="s">
        <v>6340</v>
      </c>
      <c r="B506" s="126" t="s">
        <v>434</v>
      </c>
    </row>
    <row r="507" ht="15.75">
      <c r="A507" s="119"/>
    </row>
    <row r="508" ht="15.75">
      <c r="A508" s="119" t="s">
        <v>3007</v>
      </c>
    </row>
    <row r="509" spans="1:2" ht="15.75">
      <c r="A509" s="119" t="s">
        <v>6341</v>
      </c>
      <c r="B509" s="126" t="s">
        <v>2316</v>
      </c>
    </row>
    <row r="510" spans="1:2" ht="15.75">
      <c r="A510" s="119" t="s">
        <v>6342</v>
      </c>
      <c r="B510" s="126" t="s">
        <v>2313</v>
      </c>
    </row>
    <row r="511" spans="1:2" ht="15.75">
      <c r="A511" s="119" t="s">
        <v>6343</v>
      </c>
      <c r="B511" s="126" t="s">
        <v>2316</v>
      </c>
    </row>
    <row r="512" spans="1:2" ht="15.75">
      <c r="A512" s="119" t="s">
        <v>6344</v>
      </c>
      <c r="B512" s="126" t="s">
        <v>2313</v>
      </c>
    </row>
    <row r="513" spans="1:2" ht="15.75">
      <c r="A513" s="119" t="s">
        <v>6345</v>
      </c>
      <c r="B513" s="126" t="s">
        <v>2324</v>
      </c>
    </row>
    <row r="514" spans="1:2" ht="15.75">
      <c r="A514" s="119" t="s">
        <v>6346</v>
      </c>
      <c r="B514" s="126" t="s">
        <v>450</v>
      </c>
    </row>
    <row r="515" spans="1:2" ht="15.75">
      <c r="A515" s="119" t="s">
        <v>6347</v>
      </c>
      <c r="B515" s="126" t="s">
        <v>4293</v>
      </c>
    </row>
    <row r="516" spans="1:2" ht="15.75">
      <c r="A516" s="119" t="s">
        <v>6348</v>
      </c>
      <c r="B516" s="126" t="s">
        <v>4293</v>
      </c>
    </row>
    <row r="517" spans="1:2" ht="15.75">
      <c r="A517" s="119" t="s">
        <v>6349</v>
      </c>
      <c r="B517" s="126" t="s">
        <v>4293</v>
      </c>
    </row>
    <row r="518" spans="1:2" ht="15.75">
      <c r="A518" s="119" t="s">
        <v>6350</v>
      </c>
      <c r="B518" s="126" t="s">
        <v>4293</v>
      </c>
    </row>
    <row r="519" ht="15.75">
      <c r="A519" s="119"/>
    </row>
    <row r="520" ht="15.75">
      <c r="A520" s="119" t="s">
        <v>6297</v>
      </c>
    </row>
    <row r="521" spans="1:2" ht="15.75">
      <c r="A521" s="119" t="s">
        <v>6351</v>
      </c>
      <c r="B521" s="126" t="s">
        <v>440</v>
      </c>
    </row>
    <row r="522" spans="1:2" ht="15.75">
      <c r="A522" s="119" t="s">
        <v>6397</v>
      </c>
      <c r="B522" s="126">
        <v>7</v>
      </c>
    </row>
    <row r="523" spans="1:2" ht="15.75">
      <c r="A523" s="119" t="s">
        <v>6352</v>
      </c>
      <c r="B523" s="126" t="s">
        <v>6621</v>
      </c>
    </row>
    <row r="524" spans="1:2" ht="15.75">
      <c r="A524" s="119" t="s">
        <v>6353</v>
      </c>
      <c r="B524" s="126" t="s">
        <v>434</v>
      </c>
    </row>
    <row r="525" spans="1:2" ht="15.75">
      <c r="A525" s="119" t="s">
        <v>6354</v>
      </c>
      <c r="B525" s="126" t="s">
        <v>440</v>
      </c>
    </row>
    <row r="526" spans="1:2" ht="15.75">
      <c r="A526" s="119" t="s">
        <v>6355</v>
      </c>
      <c r="B526" s="126" t="s">
        <v>2225</v>
      </c>
    </row>
    <row r="527" spans="1:2" ht="15.75">
      <c r="A527" s="119" t="s">
        <v>6356</v>
      </c>
      <c r="B527" s="126" t="s">
        <v>434</v>
      </c>
    </row>
    <row r="528" ht="15.75">
      <c r="A528" s="119"/>
    </row>
    <row r="529" ht="15.75">
      <c r="A529" s="119" t="s">
        <v>1388</v>
      </c>
    </row>
    <row r="530" spans="1:2" ht="15.75">
      <c r="A530" s="119" t="s">
        <v>6357</v>
      </c>
      <c r="B530" s="126" t="s">
        <v>2324</v>
      </c>
    </row>
    <row r="531" spans="1:2" ht="15.75">
      <c r="A531" s="119" t="s">
        <v>6358</v>
      </c>
      <c r="B531" s="126" t="s">
        <v>450</v>
      </c>
    </row>
    <row r="532" spans="1:2" ht="15.75">
      <c r="A532" s="119" t="s">
        <v>6359</v>
      </c>
      <c r="B532" s="126" t="s">
        <v>2320</v>
      </c>
    </row>
    <row r="533" spans="1:2" ht="15.75">
      <c r="A533" s="119" t="s">
        <v>6360</v>
      </c>
      <c r="B533" s="126" t="s">
        <v>2324</v>
      </c>
    </row>
    <row r="534" spans="1:2" ht="15.75">
      <c r="A534" s="119" t="s">
        <v>6361</v>
      </c>
      <c r="B534" s="126" t="s">
        <v>6622</v>
      </c>
    </row>
    <row r="535" ht="15.75">
      <c r="A535" s="119"/>
    </row>
    <row r="536" ht="15.75">
      <c r="A536" s="119"/>
    </row>
    <row r="537" ht="15.75">
      <c r="A537" s="119" t="s">
        <v>6362</v>
      </c>
    </row>
    <row r="538" spans="1:2" ht="15.75">
      <c r="A538" s="119" t="s">
        <v>6363</v>
      </c>
      <c r="B538" s="126" t="s">
        <v>2316</v>
      </c>
    </row>
    <row r="539" spans="1:2" ht="15.75">
      <c r="A539" s="119" t="s">
        <v>6364</v>
      </c>
      <c r="B539" s="126" t="s">
        <v>434</v>
      </c>
    </row>
    <row r="540" spans="1:2" ht="15.75">
      <c r="A540" s="119" t="s">
        <v>6365</v>
      </c>
      <c r="B540" s="126" t="s">
        <v>2313</v>
      </c>
    </row>
    <row r="541" spans="1:2" ht="15.75">
      <c r="A541" s="119" t="s">
        <v>6366</v>
      </c>
      <c r="B541" s="126" t="s">
        <v>2316</v>
      </c>
    </row>
    <row r="542" spans="1:2" ht="15.75">
      <c r="A542" s="119" t="s">
        <v>6367</v>
      </c>
      <c r="B542" s="126" t="s">
        <v>450</v>
      </c>
    </row>
    <row r="543" spans="1:2" ht="15.75">
      <c r="A543" s="119" t="s">
        <v>6368</v>
      </c>
      <c r="B543" s="126" t="s">
        <v>450</v>
      </c>
    </row>
    <row r="544" spans="1:2" ht="15.75">
      <c r="A544" s="119" t="s">
        <v>6369</v>
      </c>
      <c r="B544" s="126" t="s">
        <v>2316</v>
      </c>
    </row>
    <row r="545" spans="1:2" ht="15.75">
      <c r="A545" s="119" t="s">
        <v>6370</v>
      </c>
      <c r="B545" s="126" t="s">
        <v>2316</v>
      </c>
    </row>
    <row r="546" spans="1:2" ht="15.75">
      <c r="A546" s="119" t="s">
        <v>6371</v>
      </c>
      <c r="B546" s="126" t="s">
        <v>450</v>
      </c>
    </row>
    <row r="547" spans="1:2" ht="15.75">
      <c r="A547" s="119" t="s">
        <v>6372</v>
      </c>
      <c r="B547" s="126" t="s">
        <v>2316</v>
      </c>
    </row>
    <row r="548" ht="15.75">
      <c r="A548" s="119"/>
    </row>
    <row r="549" ht="15.75">
      <c r="A549" s="119" t="s">
        <v>6373</v>
      </c>
    </row>
    <row r="550" spans="1:2" ht="15.75">
      <c r="A550" s="119" t="s">
        <v>6374</v>
      </c>
      <c r="B550" s="126" t="s">
        <v>440</v>
      </c>
    </row>
    <row r="551" spans="1:2" ht="15.75">
      <c r="A551" s="119" t="s">
        <v>6375</v>
      </c>
      <c r="B551" s="126" t="s">
        <v>2316</v>
      </c>
    </row>
    <row r="552" spans="1:2" ht="15.75">
      <c r="A552" s="119" t="s">
        <v>6376</v>
      </c>
      <c r="B552" s="126" t="s">
        <v>440</v>
      </c>
    </row>
    <row r="553" spans="1:2" ht="15.75">
      <c r="A553" s="119" t="s">
        <v>6377</v>
      </c>
      <c r="B553" s="126" t="s">
        <v>2313</v>
      </c>
    </row>
    <row r="554" spans="1:2" ht="15.75">
      <c r="A554" s="119" t="s">
        <v>6378</v>
      </c>
      <c r="B554" s="126" t="s">
        <v>440</v>
      </c>
    </row>
    <row r="555" spans="1:2" ht="15.75">
      <c r="A555" s="119" t="s">
        <v>6370</v>
      </c>
      <c r="B555" s="126" t="s">
        <v>450</v>
      </c>
    </row>
    <row r="556" spans="1:2" ht="15.75">
      <c r="A556" s="119" t="s">
        <v>6379</v>
      </c>
      <c r="B556" s="126" t="s">
        <v>434</v>
      </c>
    </row>
    <row r="557" spans="1:2" ht="15.75">
      <c r="A557" s="119" t="s">
        <v>6380</v>
      </c>
      <c r="B557" s="126" t="s">
        <v>2225</v>
      </c>
    </row>
    <row r="558" spans="1:2" ht="15.75">
      <c r="A558" s="119" t="s">
        <v>6381</v>
      </c>
      <c r="B558" s="126" t="s">
        <v>2313</v>
      </c>
    </row>
    <row r="559" spans="1:2" ht="15.75">
      <c r="A559" s="119" t="s">
        <v>6382</v>
      </c>
      <c r="B559" s="126" t="s">
        <v>2225</v>
      </c>
    </row>
    <row r="560" spans="1:2" ht="15.75">
      <c r="A560" s="119" t="s">
        <v>6383</v>
      </c>
      <c r="B560" s="126" t="s">
        <v>440</v>
      </c>
    </row>
    <row r="561" ht="15.75">
      <c r="A561" s="119"/>
    </row>
    <row r="562" ht="15.75">
      <c r="A562" s="119" t="s">
        <v>1460</v>
      </c>
    </row>
    <row r="563" spans="1:2" ht="15.75">
      <c r="A563" s="119" t="s">
        <v>6384</v>
      </c>
      <c r="B563" s="126" t="s">
        <v>2225</v>
      </c>
    </row>
    <row r="564" ht="15.75">
      <c r="A564" s="119"/>
    </row>
    <row r="565" ht="15.75">
      <c r="A565" s="119" t="s">
        <v>2336</v>
      </c>
    </row>
    <row r="566" spans="1:2" ht="15.75">
      <c r="A566" s="119" t="s">
        <v>6385</v>
      </c>
      <c r="B566" s="126" t="s">
        <v>2313</v>
      </c>
    </row>
    <row r="567" spans="1:2" ht="15.75">
      <c r="A567" s="119" t="s">
        <v>6386</v>
      </c>
      <c r="B567" s="126" t="s">
        <v>440</v>
      </c>
    </row>
    <row r="568" spans="1:2" ht="15.75">
      <c r="A568" s="119" t="s">
        <v>6387</v>
      </c>
      <c r="B568" s="126" t="s">
        <v>6575</v>
      </c>
    </row>
    <row r="569" spans="1:2" ht="15.75">
      <c r="A569" s="119" t="s">
        <v>6388</v>
      </c>
      <c r="B569" s="126" t="s">
        <v>4345</v>
      </c>
    </row>
    <row r="570" spans="1:2" ht="15.75">
      <c r="A570" s="119" t="s">
        <v>6389</v>
      </c>
      <c r="B570" s="126">
        <v>15</v>
      </c>
    </row>
    <row r="571" spans="1:2" ht="15.75">
      <c r="A571" s="119" t="s">
        <v>6390</v>
      </c>
      <c r="B571" s="126" t="s">
        <v>6623</v>
      </c>
    </row>
    <row r="572" spans="1:2" ht="15.75">
      <c r="A572" s="119" t="s">
        <v>6391</v>
      </c>
      <c r="B572" s="126" t="s">
        <v>2324</v>
      </c>
    </row>
    <row r="573" spans="1:2" ht="15.75">
      <c r="A573" s="119" t="s">
        <v>6392</v>
      </c>
      <c r="B573" s="126" t="s">
        <v>4293</v>
      </c>
    </row>
    <row r="574" spans="1:2" ht="15.75">
      <c r="A574" s="119" t="s">
        <v>6393</v>
      </c>
      <c r="B574" s="126" t="s">
        <v>4293</v>
      </c>
    </row>
    <row r="575" spans="1:2" ht="15.75">
      <c r="A575" s="119" t="s">
        <v>6394</v>
      </c>
      <c r="B575" s="126" t="s">
        <v>2390</v>
      </c>
    </row>
    <row r="576" spans="1:2" ht="15.75">
      <c r="A576" s="119" t="s">
        <v>6395</v>
      </c>
      <c r="B576" s="126" t="s">
        <v>2390</v>
      </c>
    </row>
    <row r="577" spans="1:2" ht="15.75">
      <c r="A577" s="119" t="s">
        <v>6396</v>
      </c>
      <c r="B577" s="126" t="s">
        <v>2390</v>
      </c>
    </row>
    <row r="578" ht="15.75">
      <c r="A578" s="119"/>
    </row>
  </sheetData>
  <sheetProtection/>
  <printOptions/>
  <pageMargins left="0.75" right="0.75" top="1" bottom="1" header="0.5" footer="0.5"/>
  <pageSetup orientation="portrait" paperSize="9"/>
  <ignoredErrors>
    <ignoredError sqref="B243 B248:B255 B257:B275 B278:B289 B297:B307 B310:B323 B325 B324 B326:B335 B339:B346 B354:B361 B364:B383 C385:C387 B389:B407 B384 C384 C388:C407 B385:B387 B414:B424 B431:B438 B439:B448 B454:B459 B462:B470 B471:B479 B481 B484:B496 B499:B506 B509:B518 B571:B577 B538:B550 B551:B569 B523:B534 B521" numberStoredAsText="1"/>
  </ignoredErrors>
</worksheet>
</file>

<file path=xl/worksheets/sheet25.xml><?xml version="1.0" encoding="utf-8"?>
<worksheet xmlns="http://schemas.openxmlformats.org/spreadsheetml/2006/main" xmlns:r="http://schemas.openxmlformats.org/officeDocument/2006/relationships">
  <sheetPr codeName="Hoja24"/>
  <dimension ref="A1:B504"/>
  <sheetViews>
    <sheetView zoomScalePageLayoutView="0" workbookViewId="0" topLeftCell="A1">
      <selection activeCell="A389" sqref="A389"/>
    </sheetView>
  </sheetViews>
  <sheetFormatPr defaultColWidth="9.140625" defaultRowHeight="12.75"/>
  <cols>
    <col min="1" max="1" width="70.7109375" style="0" customWidth="1"/>
    <col min="2" max="2" width="9.140625" style="105" customWidth="1"/>
  </cols>
  <sheetData>
    <row r="1" ht="20.25">
      <c r="A1" s="120" t="s">
        <v>6624</v>
      </c>
    </row>
    <row r="2" ht="15.75">
      <c r="A2" s="119"/>
    </row>
    <row r="3" ht="15.75">
      <c r="A3" s="119" t="s">
        <v>6783</v>
      </c>
    </row>
    <row r="4" spans="1:2" ht="15.75">
      <c r="A4" s="119" t="s">
        <v>6625</v>
      </c>
      <c r="B4" s="126">
        <v>3</v>
      </c>
    </row>
    <row r="5" spans="1:2" ht="15.75">
      <c r="A5" s="119" t="s">
        <v>6626</v>
      </c>
      <c r="B5" s="126" t="s">
        <v>2225</v>
      </c>
    </row>
    <row r="6" spans="1:2" ht="15.75">
      <c r="A6" s="119" t="s">
        <v>6627</v>
      </c>
      <c r="B6" s="126" t="s">
        <v>440</v>
      </c>
    </row>
    <row r="7" spans="1:2" ht="15.75">
      <c r="A7" s="119" t="s">
        <v>6628</v>
      </c>
      <c r="B7" s="126" t="s">
        <v>2225</v>
      </c>
    </row>
    <row r="8" spans="1:2" ht="15.75">
      <c r="A8" s="119" t="s">
        <v>6629</v>
      </c>
      <c r="B8" s="126" t="s">
        <v>4345</v>
      </c>
    </row>
    <row r="9" spans="1:2" ht="15.75">
      <c r="A9" s="119" t="s">
        <v>6630</v>
      </c>
      <c r="B9" s="126" t="s">
        <v>4340</v>
      </c>
    </row>
    <row r="10" spans="1:2" ht="15.75">
      <c r="A10" s="119" t="s">
        <v>6631</v>
      </c>
      <c r="B10" s="126" t="s">
        <v>434</v>
      </c>
    </row>
    <row r="11" spans="1:2" ht="15.75">
      <c r="A11" s="119" t="s">
        <v>6632</v>
      </c>
      <c r="B11" s="126" t="s">
        <v>2225</v>
      </c>
    </row>
    <row r="12" spans="1:2" ht="15.75">
      <c r="A12" s="119" t="s">
        <v>6633</v>
      </c>
      <c r="B12" s="126" t="s">
        <v>2225</v>
      </c>
    </row>
    <row r="13" spans="1:2" ht="15.75">
      <c r="A13" s="119" t="s">
        <v>6634</v>
      </c>
      <c r="B13" s="126" t="s">
        <v>2225</v>
      </c>
    </row>
    <row r="14" spans="1:2" ht="15.75">
      <c r="A14" s="119" t="s">
        <v>6635</v>
      </c>
      <c r="B14" s="126" t="s">
        <v>1153</v>
      </c>
    </row>
    <row r="15" spans="1:2" ht="15.75">
      <c r="A15" s="119" t="s">
        <v>6636</v>
      </c>
      <c r="B15" s="126" t="s">
        <v>6573</v>
      </c>
    </row>
    <row r="16" spans="1:2" ht="15.75">
      <c r="A16" s="119" t="s">
        <v>6637</v>
      </c>
      <c r="B16" s="126" t="s">
        <v>6573</v>
      </c>
    </row>
    <row r="17" spans="1:2" ht="15.75">
      <c r="A17" s="119" t="s">
        <v>6638</v>
      </c>
      <c r="B17" s="126" t="s">
        <v>2225</v>
      </c>
    </row>
    <row r="18" spans="1:2" ht="15.75">
      <c r="A18" s="119" t="s">
        <v>6639</v>
      </c>
      <c r="B18" s="126" t="s">
        <v>2225</v>
      </c>
    </row>
    <row r="19" spans="1:2" ht="15.75">
      <c r="A19" s="119" t="s">
        <v>6640</v>
      </c>
      <c r="B19" s="126" t="s">
        <v>2225</v>
      </c>
    </row>
    <row r="20" spans="1:2" ht="15.75">
      <c r="A20" s="119" t="s">
        <v>6641</v>
      </c>
      <c r="B20" s="126" t="s">
        <v>6573</v>
      </c>
    </row>
    <row r="21" spans="1:2" ht="15.75">
      <c r="A21" s="119" t="s">
        <v>6642</v>
      </c>
      <c r="B21" s="126" t="s">
        <v>6573</v>
      </c>
    </row>
    <row r="22" spans="1:2" ht="15.75">
      <c r="A22" s="119" t="s">
        <v>6643</v>
      </c>
      <c r="B22" s="126" t="s">
        <v>2225</v>
      </c>
    </row>
    <row r="23" spans="1:2" ht="15.75">
      <c r="A23" s="119" t="s">
        <v>6644</v>
      </c>
      <c r="B23" s="126" t="s">
        <v>4340</v>
      </c>
    </row>
    <row r="24" spans="1:2" ht="15.75">
      <c r="A24" s="119" t="s">
        <v>6645</v>
      </c>
      <c r="B24" s="126" t="s">
        <v>4340</v>
      </c>
    </row>
    <row r="25" spans="1:2" ht="15.75">
      <c r="A25" s="119" t="s">
        <v>6646</v>
      </c>
      <c r="B25" s="126" t="s">
        <v>4340</v>
      </c>
    </row>
    <row r="26" spans="1:2" ht="15.75">
      <c r="A26" s="119" t="s">
        <v>6647</v>
      </c>
      <c r="B26" s="126" t="s">
        <v>4340</v>
      </c>
    </row>
    <row r="27" spans="1:2" ht="15.75">
      <c r="A27" s="119" t="s">
        <v>6648</v>
      </c>
      <c r="B27" s="126" t="s">
        <v>2225</v>
      </c>
    </row>
    <row r="28" spans="1:2" ht="15.75">
      <c r="A28" s="119" t="s">
        <v>6649</v>
      </c>
      <c r="B28" s="126" t="s">
        <v>4340</v>
      </c>
    </row>
    <row r="29" ht="15.75">
      <c r="A29" s="119"/>
    </row>
    <row r="30" ht="15.75">
      <c r="A30" s="119" t="s">
        <v>6650</v>
      </c>
    </row>
    <row r="31" spans="1:2" ht="15.75">
      <c r="A31" s="119" t="s">
        <v>6651</v>
      </c>
      <c r="B31" s="126" t="s">
        <v>2225</v>
      </c>
    </row>
    <row r="32" spans="1:2" ht="15.75">
      <c r="A32" s="119" t="s">
        <v>6652</v>
      </c>
      <c r="B32" s="126" t="s">
        <v>434</v>
      </c>
    </row>
    <row r="33" spans="1:2" ht="15.75">
      <c r="A33" s="119" t="s">
        <v>6653</v>
      </c>
      <c r="B33" s="126" t="s">
        <v>4340</v>
      </c>
    </row>
    <row r="34" spans="1:2" ht="15.75">
      <c r="A34" s="119" t="s">
        <v>6654</v>
      </c>
      <c r="B34" s="126" t="s">
        <v>2225</v>
      </c>
    </row>
    <row r="35" spans="1:2" ht="15.75">
      <c r="A35" s="119" t="s">
        <v>6655</v>
      </c>
      <c r="B35" s="126" t="s">
        <v>6573</v>
      </c>
    </row>
    <row r="36" spans="1:2" ht="15.75">
      <c r="A36" s="119" t="s">
        <v>6656</v>
      </c>
      <c r="B36" s="126" t="s">
        <v>1153</v>
      </c>
    </row>
    <row r="37" spans="1:2" ht="15.75">
      <c r="A37" s="119" t="s">
        <v>6657</v>
      </c>
      <c r="B37" s="126" t="s">
        <v>440</v>
      </c>
    </row>
    <row r="38" ht="15.75">
      <c r="A38" s="119"/>
    </row>
    <row r="39" ht="15.75">
      <c r="A39" s="119" t="s">
        <v>3007</v>
      </c>
    </row>
    <row r="40" spans="1:2" ht="15.75">
      <c r="A40" s="119" t="s">
        <v>6658</v>
      </c>
      <c r="B40" s="126" t="s">
        <v>2225</v>
      </c>
    </row>
    <row r="41" ht="15.75">
      <c r="A41" s="119"/>
    </row>
    <row r="42" ht="15.75">
      <c r="A42" s="119" t="s">
        <v>2938</v>
      </c>
    </row>
    <row r="43" spans="1:2" ht="15.75">
      <c r="A43" s="119" t="s">
        <v>6659</v>
      </c>
      <c r="B43" s="126" t="s">
        <v>434</v>
      </c>
    </row>
    <row r="44" spans="1:2" ht="15.75">
      <c r="A44" s="119" t="s">
        <v>6660</v>
      </c>
      <c r="B44" s="126" t="s">
        <v>2225</v>
      </c>
    </row>
    <row r="45" ht="15.75">
      <c r="A45" s="119"/>
    </row>
    <row r="46" ht="15.75">
      <c r="A46" s="119"/>
    </row>
    <row r="47" ht="15.75">
      <c r="A47" s="119" t="s">
        <v>3214</v>
      </c>
    </row>
    <row r="48" spans="1:2" ht="15.75">
      <c r="A48" s="119" t="s">
        <v>6661</v>
      </c>
      <c r="B48" s="126" t="s">
        <v>6575</v>
      </c>
    </row>
    <row r="49" spans="1:2" ht="15.75">
      <c r="A49" s="119" t="s">
        <v>6662</v>
      </c>
      <c r="B49" s="126" t="s">
        <v>2313</v>
      </c>
    </row>
    <row r="50" spans="1:2" ht="15.75">
      <c r="A50" s="119" t="s">
        <v>6632</v>
      </c>
      <c r="B50" s="126" t="s">
        <v>2225</v>
      </c>
    </row>
    <row r="51" spans="1:2" ht="15.75">
      <c r="A51" s="119" t="s">
        <v>6663</v>
      </c>
      <c r="B51" s="126" t="s">
        <v>4340</v>
      </c>
    </row>
    <row r="52" spans="1:2" ht="15.75">
      <c r="A52" s="119" t="s">
        <v>6664</v>
      </c>
      <c r="B52" s="126" t="s">
        <v>4340</v>
      </c>
    </row>
    <row r="53" spans="1:2" ht="15.75">
      <c r="A53" s="119" t="s">
        <v>6665</v>
      </c>
      <c r="B53" s="126" t="s">
        <v>4340</v>
      </c>
    </row>
    <row r="54" spans="1:2" ht="15.75">
      <c r="A54" s="119" t="s">
        <v>6666</v>
      </c>
      <c r="B54" s="126" t="s">
        <v>2225</v>
      </c>
    </row>
    <row r="55" spans="1:2" ht="15.75">
      <c r="A55" s="119" t="s">
        <v>6667</v>
      </c>
      <c r="B55" s="126" t="s">
        <v>6573</v>
      </c>
    </row>
    <row r="56" spans="1:2" ht="15.75">
      <c r="A56" s="119" t="s">
        <v>6668</v>
      </c>
      <c r="B56" s="126" t="s">
        <v>6573</v>
      </c>
    </row>
    <row r="57" spans="1:2" ht="15.75">
      <c r="A57" s="119" t="s">
        <v>6669</v>
      </c>
      <c r="B57" s="126" t="s">
        <v>6573</v>
      </c>
    </row>
    <row r="58" spans="1:2" ht="15.75">
      <c r="A58" s="119" t="s">
        <v>6670</v>
      </c>
      <c r="B58" s="126" t="s">
        <v>1153</v>
      </c>
    </row>
    <row r="59" spans="1:2" ht="15.75">
      <c r="A59" s="119" t="s">
        <v>6646</v>
      </c>
      <c r="B59" s="126" t="s">
        <v>4340</v>
      </c>
    </row>
    <row r="60" spans="1:2" ht="15.75">
      <c r="A60" s="119" t="s">
        <v>6671</v>
      </c>
      <c r="B60" s="126" t="s">
        <v>4340</v>
      </c>
    </row>
    <row r="61" spans="1:2" ht="15.75">
      <c r="A61" s="119" t="s">
        <v>6672</v>
      </c>
      <c r="B61" s="126" t="s">
        <v>4340</v>
      </c>
    </row>
    <row r="62" ht="15.75">
      <c r="A62" s="119"/>
    </row>
    <row r="63" ht="15.75">
      <c r="A63" s="119" t="s">
        <v>5226</v>
      </c>
    </row>
    <row r="64" spans="1:2" ht="15.75">
      <c r="A64" s="119" t="s">
        <v>6673</v>
      </c>
      <c r="B64" s="126" t="s">
        <v>6573</v>
      </c>
    </row>
    <row r="65" spans="1:2" ht="15.75">
      <c r="A65" s="119" t="s">
        <v>6635</v>
      </c>
      <c r="B65" s="126" t="s">
        <v>1153</v>
      </c>
    </row>
    <row r="66" ht="15.75">
      <c r="A66" s="119"/>
    </row>
    <row r="67" ht="15.75">
      <c r="A67" s="119" t="s">
        <v>6674</v>
      </c>
    </row>
    <row r="68" ht="15.75">
      <c r="A68" s="119" t="s">
        <v>6783</v>
      </c>
    </row>
    <row r="69" spans="1:2" ht="15.75">
      <c r="A69" s="119" t="s">
        <v>6675</v>
      </c>
      <c r="B69" s="126" t="s">
        <v>434</v>
      </c>
    </row>
    <row r="70" spans="1:2" ht="15.75">
      <c r="A70" s="119" t="s">
        <v>6676</v>
      </c>
      <c r="B70" s="126" t="s">
        <v>434</v>
      </c>
    </row>
    <row r="71" spans="1:2" ht="15.75">
      <c r="A71" s="119" t="s">
        <v>6677</v>
      </c>
      <c r="B71" s="126" t="s">
        <v>434</v>
      </c>
    </row>
    <row r="72" spans="1:2" ht="15.75">
      <c r="A72" s="119" t="s">
        <v>6678</v>
      </c>
      <c r="B72" s="126" t="s">
        <v>2225</v>
      </c>
    </row>
    <row r="73" spans="1:2" ht="15.75">
      <c r="A73" s="119" t="s">
        <v>6679</v>
      </c>
      <c r="B73" s="126" t="s">
        <v>2390</v>
      </c>
    </row>
    <row r="74" spans="1:2" ht="15.75">
      <c r="A74" s="119" t="s">
        <v>6680</v>
      </c>
      <c r="B74" s="126" t="s">
        <v>2390</v>
      </c>
    </row>
    <row r="75" spans="1:2" ht="15.75">
      <c r="A75" s="119" t="s">
        <v>6681</v>
      </c>
      <c r="B75" s="126" t="s">
        <v>2390</v>
      </c>
    </row>
    <row r="76" spans="1:2" ht="15.75">
      <c r="A76" s="119" t="s">
        <v>6682</v>
      </c>
      <c r="B76" s="126" t="s">
        <v>1153</v>
      </c>
    </row>
    <row r="77" spans="1:2" ht="15.75">
      <c r="A77" s="119" t="s">
        <v>6683</v>
      </c>
      <c r="B77" s="126" t="s">
        <v>4293</v>
      </c>
    </row>
    <row r="78" spans="1:2" ht="15.75">
      <c r="A78" s="119" t="s">
        <v>6684</v>
      </c>
      <c r="B78" s="126" t="s">
        <v>2390</v>
      </c>
    </row>
    <row r="79" spans="1:2" ht="15.75">
      <c r="A79" s="119" t="s">
        <v>6685</v>
      </c>
      <c r="B79" s="126" t="s">
        <v>2390</v>
      </c>
    </row>
    <row r="80" spans="1:2" ht="15.75">
      <c r="A80" s="119" t="s">
        <v>6686</v>
      </c>
      <c r="B80" s="126" t="s">
        <v>4293</v>
      </c>
    </row>
    <row r="81" spans="1:2" ht="15.75">
      <c r="A81" s="119" t="s">
        <v>6687</v>
      </c>
      <c r="B81" s="126" t="s">
        <v>4293</v>
      </c>
    </row>
    <row r="82" spans="1:2" ht="15.75">
      <c r="A82" s="119" t="s">
        <v>6688</v>
      </c>
      <c r="B82" s="126" t="s">
        <v>2390</v>
      </c>
    </row>
    <row r="83" spans="1:2" ht="15.75">
      <c r="A83" s="119" t="s">
        <v>6689</v>
      </c>
      <c r="B83" s="126" t="s">
        <v>2390</v>
      </c>
    </row>
    <row r="84" spans="1:2" ht="15.75">
      <c r="A84" s="119" t="s">
        <v>6690</v>
      </c>
      <c r="B84" s="126" t="s">
        <v>2390</v>
      </c>
    </row>
    <row r="85" ht="15.75">
      <c r="A85" s="119"/>
    </row>
    <row r="86" ht="15.75">
      <c r="A86" s="119" t="s">
        <v>6691</v>
      </c>
    </row>
    <row r="87" spans="1:2" ht="15.75">
      <c r="A87" s="119" t="s">
        <v>6692</v>
      </c>
      <c r="B87" s="126" t="s">
        <v>1153</v>
      </c>
    </row>
    <row r="88" spans="1:2" ht="15.75">
      <c r="A88" s="119" t="s">
        <v>6693</v>
      </c>
      <c r="B88" s="126" t="s">
        <v>4293</v>
      </c>
    </row>
    <row r="89" spans="1:2" ht="15.75">
      <c r="A89" s="119" t="s">
        <v>6694</v>
      </c>
      <c r="B89" s="126" t="s">
        <v>4293</v>
      </c>
    </row>
    <row r="90" spans="1:2" ht="15.75">
      <c r="A90" s="119" t="s">
        <v>6695</v>
      </c>
      <c r="B90" s="126" t="s">
        <v>2459</v>
      </c>
    </row>
    <row r="91" ht="15.75">
      <c r="A91" s="119"/>
    </row>
    <row r="92" ht="15.75">
      <c r="A92" s="119" t="s">
        <v>3007</v>
      </c>
    </row>
    <row r="93" spans="1:2" ht="15.75">
      <c r="A93" s="119" t="s">
        <v>6696</v>
      </c>
      <c r="B93" s="126" t="s">
        <v>4293</v>
      </c>
    </row>
    <row r="94" spans="1:2" ht="15.75">
      <c r="A94" s="119" t="s">
        <v>6697</v>
      </c>
      <c r="B94" s="126" t="s">
        <v>4293</v>
      </c>
    </row>
    <row r="95" ht="15.75">
      <c r="A95" s="119"/>
    </row>
    <row r="96" ht="15.75">
      <c r="A96" s="119" t="s">
        <v>3214</v>
      </c>
    </row>
    <row r="97" spans="1:2" ht="15.75">
      <c r="A97" s="119" t="s">
        <v>6698</v>
      </c>
      <c r="B97" s="126" t="s">
        <v>2225</v>
      </c>
    </row>
    <row r="98" spans="1:2" ht="15.75">
      <c r="A98" s="119" t="s">
        <v>6699</v>
      </c>
      <c r="B98" s="126" t="s">
        <v>2390</v>
      </c>
    </row>
    <row r="99" spans="1:2" ht="15.75">
      <c r="A99" s="119" t="s">
        <v>4802</v>
      </c>
      <c r="B99" s="126" t="s">
        <v>2225</v>
      </c>
    </row>
    <row r="100" spans="1:2" ht="15.75">
      <c r="A100" s="119" t="s">
        <v>6696</v>
      </c>
      <c r="B100" s="126" t="s">
        <v>2390</v>
      </c>
    </row>
    <row r="101" spans="1:2" ht="15.75">
      <c r="A101" s="119" t="s">
        <v>4803</v>
      </c>
      <c r="B101" s="126" t="s">
        <v>2390</v>
      </c>
    </row>
    <row r="102" spans="1:2" ht="15.75">
      <c r="A102" s="119" t="s">
        <v>4804</v>
      </c>
      <c r="B102" s="126" t="s">
        <v>4293</v>
      </c>
    </row>
    <row r="103" spans="1:2" ht="15.75">
      <c r="A103" s="119" t="s">
        <v>4805</v>
      </c>
      <c r="B103" s="126" t="s">
        <v>1153</v>
      </c>
    </row>
    <row r="104" spans="1:2" ht="15.75">
      <c r="A104" s="119" t="s">
        <v>4806</v>
      </c>
      <c r="B104" s="126" t="s">
        <v>1153</v>
      </c>
    </row>
    <row r="105" spans="1:2" ht="15.75">
      <c r="A105" s="119" t="s">
        <v>4807</v>
      </c>
      <c r="B105" s="126" t="s">
        <v>1153</v>
      </c>
    </row>
    <row r="106" ht="15.75">
      <c r="A106" s="119"/>
    </row>
    <row r="107" ht="15.75">
      <c r="A107" s="119" t="s">
        <v>5226</v>
      </c>
    </row>
    <row r="108" spans="1:2" ht="15.75">
      <c r="A108" s="119" t="s">
        <v>4808</v>
      </c>
      <c r="B108" s="126" t="s">
        <v>2390</v>
      </c>
    </row>
    <row r="109" spans="1:2" ht="15.75">
      <c r="A109" s="119" t="s">
        <v>4809</v>
      </c>
      <c r="B109" s="126" t="s">
        <v>2390</v>
      </c>
    </row>
    <row r="111" ht="15.75">
      <c r="A111" s="119"/>
    </row>
    <row r="112" ht="20.25">
      <c r="A112" s="120" t="s">
        <v>4810</v>
      </c>
    </row>
    <row r="113" ht="15.75">
      <c r="A113" s="119"/>
    </row>
    <row r="114" ht="15.75">
      <c r="A114" s="119" t="s">
        <v>4811</v>
      </c>
    </row>
    <row r="115" spans="1:2" ht="15.75">
      <c r="A115" s="119" t="s">
        <v>4812</v>
      </c>
      <c r="B115" s="126" t="s">
        <v>6573</v>
      </c>
    </row>
    <row r="116" spans="1:2" ht="15.75">
      <c r="A116" s="119" t="s">
        <v>4813</v>
      </c>
      <c r="B116" s="126" t="s">
        <v>4340</v>
      </c>
    </row>
    <row r="117" spans="1:2" ht="15.75">
      <c r="A117" s="119" t="s">
        <v>4814</v>
      </c>
      <c r="B117" s="126" t="s">
        <v>6573</v>
      </c>
    </row>
    <row r="118" spans="1:2" ht="15.75">
      <c r="A118" s="119" t="s">
        <v>4815</v>
      </c>
      <c r="B118" s="126" t="s">
        <v>6573</v>
      </c>
    </row>
    <row r="119" spans="1:2" ht="15.75">
      <c r="A119" s="119" t="s">
        <v>4816</v>
      </c>
      <c r="B119" s="126" t="s">
        <v>4340</v>
      </c>
    </row>
    <row r="120" spans="1:2" ht="15.75">
      <c r="A120" s="119" t="s">
        <v>4817</v>
      </c>
      <c r="B120" s="126" t="s">
        <v>6573</v>
      </c>
    </row>
    <row r="121" spans="1:2" ht="15.75">
      <c r="A121" s="119" t="s">
        <v>4818</v>
      </c>
      <c r="B121" s="126" t="s">
        <v>6573</v>
      </c>
    </row>
    <row r="122" spans="1:2" ht="15.75">
      <c r="A122" s="119" t="s">
        <v>4819</v>
      </c>
      <c r="B122" s="126" t="s">
        <v>2225</v>
      </c>
    </row>
    <row r="123" spans="1:2" ht="15.75">
      <c r="A123" s="119" t="s">
        <v>4820</v>
      </c>
      <c r="B123" s="126" t="s">
        <v>2225</v>
      </c>
    </row>
    <row r="124" spans="1:2" ht="15.75">
      <c r="A124" s="119" t="s">
        <v>4821</v>
      </c>
      <c r="B124" s="126" t="s">
        <v>6573</v>
      </c>
    </row>
    <row r="125" ht="15.75">
      <c r="A125" s="119"/>
    </row>
    <row r="126" ht="15.75">
      <c r="A126" s="119" t="s">
        <v>4822</v>
      </c>
    </row>
    <row r="127" spans="1:2" ht="15.75">
      <c r="A127" s="119" t="s">
        <v>4823</v>
      </c>
      <c r="B127" s="126" t="s">
        <v>2225</v>
      </c>
    </row>
    <row r="128" spans="1:2" ht="15.75">
      <c r="A128" s="119" t="s">
        <v>4824</v>
      </c>
      <c r="B128" s="126" t="s">
        <v>2225</v>
      </c>
    </row>
    <row r="129" spans="1:2" ht="15.75">
      <c r="A129" s="119" t="s">
        <v>4825</v>
      </c>
      <c r="B129" s="126" t="s">
        <v>1153</v>
      </c>
    </row>
    <row r="130" spans="1:2" ht="15.75">
      <c r="A130" s="119" t="s">
        <v>4826</v>
      </c>
      <c r="B130" s="126" t="s">
        <v>1153</v>
      </c>
    </row>
    <row r="131" spans="1:2" ht="15.75">
      <c r="A131" s="119" t="s">
        <v>4827</v>
      </c>
      <c r="B131" s="126" t="s">
        <v>2225</v>
      </c>
    </row>
    <row r="132" ht="15.75">
      <c r="A132" s="119"/>
    </row>
    <row r="133" ht="15.75">
      <c r="A133" s="119" t="s">
        <v>4828</v>
      </c>
    </row>
    <row r="134" spans="1:2" ht="15.75">
      <c r="A134" s="119" t="s">
        <v>4829</v>
      </c>
      <c r="B134" s="126" t="s">
        <v>2390</v>
      </c>
    </row>
    <row r="135" spans="1:2" ht="15.75">
      <c r="A135" s="119" t="s">
        <v>4830</v>
      </c>
      <c r="B135" s="126" t="s">
        <v>2390</v>
      </c>
    </row>
    <row r="136" spans="1:2" ht="15.75">
      <c r="A136" s="119" t="s">
        <v>4831</v>
      </c>
      <c r="B136" s="126" t="s">
        <v>4293</v>
      </c>
    </row>
    <row r="137" spans="1:2" ht="15.75">
      <c r="A137" s="119" t="s">
        <v>4832</v>
      </c>
      <c r="B137" s="126" t="s">
        <v>2390</v>
      </c>
    </row>
    <row r="138" spans="1:2" ht="15.75">
      <c r="A138" s="119" t="s">
        <v>4833</v>
      </c>
      <c r="B138" s="126" t="s">
        <v>4293</v>
      </c>
    </row>
    <row r="139" spans="1:2" ht="15.75">
      <c r="A139" s="119" t="s">
        <v>4834</v>
      </c>
      <c r="B139" s="126" t="s">
        <v>2390</v>
      </c>
    </row>
    <row r="140" spans="1:2" ht="15.75">
      <c r="A140" s="119" t="s">
        <v>4835</v>
      </c>
      <c r="B140" s="126" t="s">
        <v>2390</v>
      </c>
    </row>
    <row r="141" ht="15.75">
      <c r="A141" s="119"/>
    </row>
    <row r="142" ht="15.75">
      <c r="A142" s="119" t="s">
        <v>4836</v>
      </c>
    </row>
    <row r="143" spans="1:2" ht="15.75">
      <c r="A143" s="119" t="s">
        <v>4837</v>
      </c>
      <c r="B143" s="126" t="s">
        <v>4340</v>
      </c>
    </row>
    <row r="144" ht="15.75">
      <c r="A144" s="119"/>
    </row>
    <row r="145" ht="15.75">
      <c r="A145" s="119" t="s">
        <v>4838</v>
      </c>
    </row>
    <row r="146" spans="1:2" ht="15.75">
      <c r="A146" s="119" t="s">
        <v>4839</v>
      </c>
      <c r="B146" s="126" t="s">
        <v>6573</v>
      </c>
    </row>
    <row r="147" spans="1:2" ht="15.75">
      <c r="A147" s="119" t="s">
        <v>4840</v>
      </c>
      <c r="B147" s="126" t="s">
        <v>1153</v>
      </c>
    </row>
    <row r="148" ht="15.75">
      <c r="A148" s="119"/>
    </row>
    <row r="149" ht="15.75">
      <c r="A149" s="119" t="s">
        <v>4841</v>
      </c>
    </row>
    <row r="150" spans="1:2" ht="15.75">
      <c r="A150" s="119" t="s">
        <v>4842</v>
      </c>
      <c r="B150" s="126" t="s">
        <v>6573</v>
      </c>
    </row>
    <row r="151" spans="1:2" ht="15.75">
      <c r="A151" s="119" t="s">
        <v>4843</v>
      </c>
      <c r="B151" s="126" t="s">
        <v>6573</v>
      </c>
    </row>
    <row r="152" spans="1:2" ht="15.75">
      <c r="A152" s="119" t="s">
        <v>4844</v>
      </c>
      <c r="B152" s="126" t="s">
        <v>1153</v>
      </c>
    </row>
    <row r="153" spans="1:2" ht="15.75">
      <c r="A153" s="119" t="s">
        <v>4845</v>
      </c>
      <c r="B153" s="126" t="s">
        <v>1153</v>
      </c>
    </row>
    <row r="154" spans="1:2" ht="15.75">
      <c r="A154" s="119" t="s">
        <v>4846</v>
      </c>
      <c r="B154" s="126" t="s">
        <v>1153</v>
      </c>
    </row>
    <row r="155" ht="15.75">
      <c r="A155" s="119"/>
    </row>
    <row r="156" ht="15.75">
      <c r="A156" s="119" t="s">
        <v>4847</v>
      </c>
    </row>
    <row r="157" spans="1:2" ht="15.75">
      <c r="A157" s="119" t="s">
        <v>4848</v>
      </c>
      <c r="B157" s="126" t="s">
        <v>2225</v>
      </c>
    </row>
    <row r="158" spans="1:2" ht="15.75">
      <c r="A158" s="119" t="s">
        <v>4849</v>
      </c>
      <c r="B158" s="126" t="s">
        <v>2225</v>
      </c>
    </row>
    <row r="159" spans="1:2" ht="15.75">
      <c r="A159" s="119" t="s">
        <v>4850</v>
      </c>
      <c r="B159" s="126" t="s">
        <v>2225</v>
      </c>
    </row>
    <row r="160" spans="1:2" ht="15.75">
      <c r="A160" s="119" t="s">
        <v>4851</v>
      </c>
      <c r="B160" s="126" t="s">
        <v>2225</v>
      </c>
    </row>
    <row r="161" spans="1:2" ht="15.75">
      <c r="A161" s="119" t="s">
        <v>4852</v>
      </c>
      <c r="B161" s="126" t="s">
        <v>2225</v>
      </c>
    </row>
    <row r="162" spans="1:2" ht="15.75">
      <c r="A162" s="119" t="s">
        <v>4853</v>
      </c>
      <c r="B162" s="126" t="s">
        <v>2225</v>
      </c>
    </row>
    <row r="163" spans="1:2" ht="15.75">
      <c r="A163" s="119" t="s">
        <v>4854</v>
      </c>
      <c r="B163" s="126" t="s">
        <v>2225</v>
      </c>
    </row>
    <row r="164" spans="1:2" ht="15.75">
      <c r="A164" s="119" t="s">
        <v>4855</v>
      </c>
      <c r="B164" s="126" t="s">
        <v>1153</v>
      </c>
    </row>
    <row r="165" spans="1:2" ht="15.75">
      <c r="A165" s="119" t="s">
        <v>4856</v>
      </c>
      <c r="B165" s="126" t="s">
        <v>2225</v>
      </c>
    </row>
    <row r="166" spans="1:2" ht="15.75">
      <c r="A166" s="119" t="s">
        <v>4857</v>
      </c>
      <c r="B166" s="126" t="s">
        <v>1153</v>
      </c>
    </row>
    <row r="167" spans="1:2" ht="15.75">
      <c r="A167" s="119" t="s">
        <v>4858</v>
      </c>
      <c r="B167" s="126" t="s">
        <v>2225</v>
      </c>
    </row>
    <row r="168" ht="15.75">
      <c r="A168" s="119"/>
    </row>
    <row r="169" ht="15.75">
      <c r="A169" s="119" t="s">
        <v>4859</v>
      </c>
    </row>
    <row r="170" spans="1:2" ht="15.75">
      <c r="A170" s="119" t="s">
        <v>4860</v>
      </c>
      <c r="B170" s="126" t="s">
        <v>6573</v>
      </c>
    </row>
    <row r="171" spans="1:2" ht="15.75">
      <c r="A171" s="119" t="s">
        <v>4861</v>
      </c>
      <c r="B171" s="126" t="s">
        <v>2225</v>
      </c>
    </row>
    <row r="172" ht="15.75">
      <c r="A172" s="119"/>
    </row>
    <row r="173" ht="15.75">
      <c r="A173" s="119" t="s">
        <v>4862</v>
      </c>
    </row>
    <row r="174" spans="1:2" ht="15.75">
      <c r="A174" s="119" t="s">
        <v>4863</v>
      </c>
      <c r="B174" s="126" t="s">
        <v>6573</v>
      </c>
    </row>
    <row r="175" spans="1:2" ht="15.75">
      <c r="A175" s="119" t="s">
        <v>4864</v>
      </c>
      <c r="B175" s="126" t="s">
        <v>6573</v>
      </c>
    </row>
    <row r="176" spans="1:2" ht="15.75">
      <c r="A176" s="119" t="s">
        <v>4865</v>
      </c>
      <c r="B176" s="126" t="s">
        <v>6573</v>
      </c>
    </row>
    <row r="177" spans="1:2" ht="15.75">
      <c r="A177" s="119" t="s">
        <v>4866</v>
      </c>
      <c r="B177" s="126" t="s">
        <v>2225</v>
      </c>
    </row>
    <row r="178" spans="1:2" ht="15.75">
      <c r="A178" s="119" t="s">
        <v>4867</v>
      </c>
      <c r="B178" s="126" t="s">
        <v>1153</v>
      </c>
    </row>
    <row r="179" spans="1:2" ht="15.75">
      <c r="A179" s="119" t="s">
        <v>4868</v>
      </c>
      <c r="B179" s="126" t="s">
        <v>1153</v>
      </c>
    </row>
    <row r="180" ht="15.75">
      <c r="A180" s="119"/>
    </row>
    <row r="181" ht="15.75">
      <c r="A181" s="119" t="s">
        <v>4869</v>
      </c>
    </row>
    <row r="182" spans="1:2" ht="15.75">
      <c r="A182" s="119" t="s">
        <v>4870</v>
      </c>
      <c r="B182" s="126" t="s">
        <v>2225</v>
      </c>
    </row>
    <row r="183" spans="1:2" ht="15.75">
      <c r="A183" s="119" t="s">
        <v>4871</v>
      </c>
      <c r="B183" s="126" t="s">
        <v>1153</v>
      </c>
    </row>
    <row r="184" ht="15.75">
      <c r="A184" s="119"/>
    </row>
    <row r="185" ht="15.75">
      <c r="A185" s="119" t="s">
        <v>4872</v>
      </c>
    </row>
    <row r="186" spans="1:2" ht="15.75">
      <c r="A186" s="119" t="s">
        <v>4873</v>
      </c>
      <c r="B186" s="126" t="s">
        <v>1153</v>
      </c>
    </row>
    <row r="187" spans="1:2" ht="15.75">
      <c r="A187" s="119" t="s">
        <v>4874</v>
      </c>
      <c r="B187" s="126" t="s">
        <v>2225</v>
      </c>
    </row>
    <row r="188" spans="1:2" ht="15.75">
      <c r="A188" s="119" t="s">
        <v>4875</v>
      </c>
      <c r="B188" s="126" t="s">
        <v>2225</v>
      </c>
    </row>
    <row r="189" spans="1:2" ht="15.75">
      <c r="A189" s="119" t="s">
        <v>4876</v>
      </c>
      <c r="B189" s="126" t="s">
        <v>2225</v>
      </c>
    </row>
    <row r="190" spans="1:2" ht="15.75">
      <c r="A190" s="119" t="s">
        <v>4877</v>
      </c>
      <c r="B190" s="126" t="s">
        <v>2225</v>
      </c>
    </row>
    <row r="191" spans="1:2" ht="15.75">
      <c r="A191" s="119" t="s">
        <v>4878</v>
      </c>
      <c r="B191" s="126" t="s">
        <v>2225</v>
      </c>
    </row>
    <row r="192" spans="1:2" ht="15.75">
      <c r="A192" s="119" t="s">
        <v>4879</v>
      </c>
      <c r="B192" s="126" t="s">
        <v>1153</v>
      </c>
    </row>
    <row r="193" spans="1:2" ht="15.75">
      <c r="A193" s="119" t="s">
        <v>4880</v>
      </c>
      <c r="B193" s="126" t="s">
        <v>2225</v>
      </c>
    </row>
    <row r="194" ht="15.75">
      <c r="A194" s="119"/>
    </row>
    <row r="195" ht="15.75">
      <c r="A195" s="119" t="s">
        <v>4881</v>
      </c>
    </row>
    <row r="196" spans="1:2" ht="15.75">
      <c r="A196" s="119" t="s">
        <v>4882</v>
      </c>
      <c r="B196" s="126" t="s">
        <v>2225</v>
      </c>
    </row>
    <row r="197" spans="1:2" ht="15.75">
      <c r="A197" s="119" t="s">
        <v>4883</v>
      </c>
      <c r="B197" s="126" t="s">
        <v>2225</v>
      </c>
    </row>
    <row r="198" spans="1:2" ht="15.75">
      <c r="A198" s="119" t="s">
        <v>4884</v>
      </c>
      <c r="B198" s="126" t="s">
        <v>2225</v>
      </c>
    </row>
    <row r="199" spans="1:2" ht="15.75">
      <c r="A199" s="119" t="s">
        <v>4885</v>
      </c>
      <c r="B199" s="126" t="s">
        <v>2225</v>
      </c>
    </row>
    <row r="200" spans="1:2" ht="15.75">
      <c r="A200" s="119" t="s">
        <v>4886</v>
      </c>
      <c r="B200" s="126" t="s">
        <v>1153</v>
      </c>
    </row>
    <row r="201" ht="15.75">
      <c r="A201" s="119"/>
    </row>
    <row r="202" ht="15.75">
      <c r="A202" s="119" t="s">
        <v>4887</v>
      </c>
    </row>
    <row r="203" spans="1:2" ht="15.75">
      <c r="A203" s="119" t="s">
        <v>4888</v>
      </c>
      <c r="B203" s="126" t="s">
        <v>1153</v>
      </c>
    </row>
    <row r="204" spans="1:2" ht="15.75">
      <c r="A204" s="119" t="s">
        <v>4889</v>
      </c>
      <c r="B204" s="126" t="s">
        <v>1153</v>
      </c>
    </row>
    <row r="205" spans="1:2" ht="15.75">
      <c r="A205" s="119" t="s">
        <v>4890</v>
      </c>
      <c r="B205" s="126" t="s">
        <v>2225</v>
      </c>
    </row>
    <row r="206" spans="1:2" ht="15.75">
      <c r="A206" s="119" t="s">
        <v>4891</v>
      </c>
      <c r="B206" s="126" t="s">
        <v>1153</v>
      </c>
    </row>
    <row r="207" spans="1:2" ht="15.75">
      <c r="A207" s="119" t="s">
        <v>4892</v>
      </c>
      <c r="B207" s="126" t="s">
        <v>1153</v>
      </c>
    </row>
    <row r="208" spans="1:2" ht="15.75">
      <c r="A208" s="119" t="s">
        <v>4893</v>
      </c>
      <c r="B208" s="126" t="s">
        <v>1153</v>
      </c>
    </row>
    <row r="209" spans="1:2" ht="15.75">
      <c r="A209" s="119" t="s">
        <v>4894</v>
      </c>
      <c r="B209" s="126" t="s">
        <v>1153</v>
      </c>
    </row>
    <row r="210" ht="15.75">
      <c r="A210" s="119"/>
    </row>
    <row r="211" ht="15.75">
      <c r="A211" s="119" t="s">
        <v>4895</v>
      </c>
    </row>
    <row r="212" spans="1:2" ht="15.75">
      <c r="A212" s="119" t="s">
        <v>4896</v>
      </c>
      <c r="B212" s="126" t="s">
        <v>1153</v>
      </c>
    </row>
    <row r="213" spans="1:2" ht="15.75">
      <c r="A213" s="119" t="s">
        <v>4897</v>
      </c>
      <c r="B213" s="126" t="s">
        <v>6573</v>
      </c>
    </row>
    <row r="214" spans="1:2" ht="15.75">
      <c r="A214" s="119" t="s">
        <v>4898</v>
      </c>
      <c r="B214" s="126" t="s">
        <v>6573</v>
      </c>
    </row>
    <row r="215" spans="1:2" ht="15.75">
      <c r="A215" s="119" t="s">
        <v>4899</v>
      </c>
      <c r="B215" s="126" t="s">
        <v>1153</v>
      </c>
    </row>
    <row r="216" ht="15.75">
      <c r="A216" s="119"/>
    </row>
    <row r="217" ht="15.75">
      <c r="A217" s="119" t="s">
        <v>4900</v>
      </c>
    </row>
    <row r="218" spans="1:2" ht="15.75">
      <c r="A218" s="119" t="s">
        <v>4901</v>
      </c>
      <c r="B218" s="126" t="s">
        <v>2225</v>
      </c>
    </row>
    <row r="219" ht="15.75">
      <c r="A219" s="119"/>
    </row>
    <row r="220" ht="15.75">
      <c r="A220" s="119" t="s">
        <v>4902</v>
      </c>
    </row>
    <row r="221" spans="1:2" ht="15.75">
      <c r="A221" s="119" t="s">
        <v>4903</v>
      </c>
      <c r="B221" s="126" t="s">
        <v>2390</v>
      </c>
    </row>
    <row r="222" spans="1:2" ht="15.75">
      <c r="A222" s="119" t="s">
        <v>4904</v>
      </c>
      <c r="B222" s="126" t="s">
        <v>2390</v>
      </c>
    </row>
    <row r="223" spans="1:2" ht="15.75">
      <c r="A223" s="119" t="s">
        <v>4905</v>
      </c>
      <c r="B223" s="126" t="s">
        <v>2390</v>
      </c>
    </row>
    <row r="224" spans="1:2" ht="15.75">
      <c r="A224" s="119" t="s">
        <v>4906</v>
      </c>
      <c r="B224" s="126" t="s">
        <v>1153</v>
      </c>
    </row>
    <row r="225" spans="1:2" ht="15.75">
      <c r="A225" s="119" t="s">
        <v>4907</v>
      </c>
      <c r="B225" s="126" t="s">
        <v>2390</v>
      </c>
    </row>
    <row r="226" ht="15.75">
      <c r="A226" s="119"/>
    </row>
    <row r="227" ht="15.75">
      <c r="A227" s="119" t="s">
        <v>4908</v>
      </c>
    </row>
    <row r="228" spans="1:2" ht="15.75">
      <c r="A228" s="119" t="s">
        <v>4909</v>
      </c>
      <c r="B228" s="126" t="s">
        <v>2225</v>
      </c>
    </row>
    <row r="229" spans="1:2" ht="15.75">
      <c r="A229" s="119" t="s">
        <v>4910</v>
      </c>
      <c r="B229" s="126" t="s">
        <v>4340</v>
      </c>
    </row>
    <row r="230" spans="1:2" ht="15.75">
      <c r="A230" s="119" t="s">
        <v>4911</v>
      </c>
      <c r="B230" s="126" t="s">
        <v>4340</v>
      </c>
    </row>
    <row r="231" spans="1:2" ht="15.75">
      <c r="A231" s="119" t="s">
        <v>4912</v>
      </c>
      <c r="B231" s="126" t="s">
        <v>4340</v>
      </c>
    </row>
    <row r="232" spans="1:2" ht="15.75">
      <c r="A232" s="119" t="s">
        <v>4913</v>
      </c>
      <c r="B232" s="126" t="s">
        <v>4340</v>
      </c>
    </row>
    <row r="233" spans="1:2" ht="15.75">
      <c r="A233" s="119" t="s">
        <v>4914</v>
      </c>
      <c r="B233" s="126" t="s">
        <v>4340</v>
      </c>
    </row>
    <row r="234" ht="15.75">
      <c r="A234" s="119"/>
    </row>
    <row r="235" ht="15.75">
      <c r="A235" s="119" t="s">
        <v>4915</v>
      </c>
    </row>
    <row r="236" spans="1:2" ht="15.75">
      <c r="A236" s="119" t="s">
        <v>4916</v>
      </c>
      <c r="B236" s="126" t="s">
        <v>4293</v>
      </c>
    </row>
    <row r="237" spans="1:2" ht="15.75">
      <c r="A237" s="119" t="s">
        <v>4917</v>
      </c>
      <c r="B237" s="126" t="s">
        <v>2390</v>
      </c>
    </row>
    <row r="238" spans="1:2" ht="15.75">
      <c r="A238" s="119" t="s">
        <v>4918</v>
      </c>
      <c r="B238" s="126" t="s">
        <v>4293</v>
      </c>
    </row>
    <row r="239" spans="1:2" ht="15.75">
      <c r="A239" s="119" t="s">
        <v>4919</v>
      </c>
      <c r="B239" s="126" t="s">
        <v>4293</v>
      </c>
    </row>
    <row r="240" spans="1:2" ht="15.75">
      <c r="A240" s="119" t="s">
        <v>4920</v>
      </c>
      <c r="B240" s="126" t="s">
        <v>2390</v>
      </c>
    </row>
    <row r="241" spans="1:2" ht="15.75">
      <c r="A241" s="119" t="s">
        <v>4867</v>
      </c>
      <c r="B241" s="126" t="s">
        <v>1153</v>
      </c>
    </row>
    <row r="242" spans="1:2" ht="15.75">
      <c r="A242" s="119" t="s">
        <v>4921</v>
      </c>
      <c r="B242" s="126" t="s">
        <v>1153</v>
      </c>
    </row>
    <row r="243" spans="1:2" ht="15.75">
      <c r="A243" s="119" t="s">
        <v>4922</v>
      </c>
      <c r="B243" s="126" t="s">
        <v>1153</v>
      </c>
    </row>
    <row r="244" spans="1:2" ht="15.75">
      <c r="A244" s="119" t="s">
        <v>4923</v>
      </c>
      <c r="B244" s="126" t="s">
        <v>4293</v>
      </c>
    </row>
    <row r="245" ht="15.75">
      <c r="A245" s="119"/>
    </row>
    <row r="246" ht="15.75">
      <c r="A246" s="119" t="s">
        <v>4924</v>
      </c>
    </row>
    <row r="247" ht="15.75">
      <c r="A247" s="119"/>
    </row>
    <row r="248" ht="15.75">
      <c r="A248" s="119" t="s">
        <v>6783</v>
      </c>
    </row>
    <row r="249" spans="1:2" ht="15.75">
      <c r="A249" s="119" t="s">
        <v>4925</v>
      </c>
      <c r="B249" s="126" t="s">
        <v>434</v>
      </c>
    </row>
    <row r="250" spans="1:2" ht="15.75">
      <c r="A250" s="119" t="s">
        <v>4926</v>
      </c>
      <c r="B250" s="126" t="s">
        <v>434</v>
      </c>
    </row>
    <row r="251" spans="1:2" ht="15.75">
      <c r="A251" s="119" t="s">
        <v>4927</v>
      </c>
      <c r="B251" s="126" t="s">
        <v>434</v>
      </c>
    </row>
    <row r="252" spans="1:2" ht="15.75">
      <c r="A252" s="119" t="s">
        <v>4928</v>
      </c>
      <c r="B252" s="126" t="s">
        <v>2225</v>
      </c>
    </row>
    <row r="253" spans="1:2" ht="15.75">
      <c r="A253" s="119" t="s">
        <v>2240</v>
      </c>
      <c r="B253" s="126" t="s">
        <v>2390</v>
      </c>
    </row>
    <row r="254" spans="1:2" ht="15.75">
      <c r="A254" s="119" t="s">
        <v>2241</v>
      </c>
      <c r="B254" s="126" t="s">
        <v>2390</v>
      </c>
    </row>
    <row r="255" spans="1:2" ht="15.75">
      <c r="A255" s="119" t="s">
        <v>2242</v>
      </c>
      <c r="B255" s="126" t="s">
        <v>2390</v>
      </c>
    </row>
    <row r="256" spans="1:2" ht="15.75">
      <c r="A256" s="119" t="s">
        <v>2243</v>
      </c>
      <c r="B256" s="126" t="s">
        <v>1153</v>
      </c>
    </row>
    <row r="257" spans="1:2" ht="15.75">
      <c r="A257" s="119" t="s">
        <v>2244</v>
      </c>
      <c r="B257" s="126" t="s">
        <v>4293</v>
      </c>
    </row>
    <row r="258" spans="1:2" ht="15.75">
      <c r="A258" s="119" t="s">
        <v>2245</v>
      </c>
      <c r="B258" s="126" t="s">
        <v>2390</v>
      </c>
    </row>
    <row r="259" spans="1:2" ht="15.75">
      <c r="A259" s="119" t="s">
        <v>2246</v>
      </c>
      <c r="B259" s="126" t="s">
        <v>2390</v>
      </c>
    </row>
    <row r="260" spans="1:2" ht="15.75">
      <c r="A260" s="119" t="s">
        <v>2247</v>
      </c>
      <c r="B260" s="126" t="s">
        <v>4293</v>
      </c>
    </row>
    <row r="261" spans="1:2" ht="15.75">
      <c r="A261" s="119" t="s">
        <v>2248</v>
      </c>
      <c r="B261" s="126" t="s">
        <v>4293</v>
      </c>
    </row>
    <row r="262" spans="1:2" ht="15.75">
      <c r="A262" s="119" t="s">
        <v>2249</v>
      </c>
      <c r="B262" s="126" t="s">
        <v>2390</v>
      </c>
    </row>
    <row r="263" spans="1:2" ht="15.75">
      <c r="A263" s="119" t="s">
        <v>2250</v>
      </c>
      <c r="B263" s="126" t="s">
        <v>2390</v>
      </c>
    </row>
    <row r="264" spans="1:2" ht="15.75">
      <c r="A264" s="119" t="s">
        <v>2251</v>
      </c>
      <c r="B264" s="126" t="s">
        <v>2390</v>
      </c>
    </row>
    <row r="265" ht="15.75">
      <c r="A265" s="119"/>
    </row>
    <row r="266" ht="15.75">
      <c r="A266" s="119" t="s">
        <v>6691</v>
      </c>
    </row>
    <row r="267" spans="1:2" ht="15.75">
      <c r="A267" s="119" t="s">
        <v>2252</v>
      </c>
      <c r="B267" s="126" t="s">
        <v>1153</v>
      </c>
    </row>
    <row r="268" spans="1:2" ht="15.75">
      <c r="A268" s="119" t="s">
        <v>2253</v>
      </c>
      <c r="B268" s="126" t="s">
        <v>4293</v>
      </c>
    </row>
    <row r="269" spans="1:2" ht="15.75">
      <c r="A269" s="119" t="s">
        <v>2254</v>
      </c>
      <c r="B269" s="126" t="s">
        <v>4293</v>
      </c>
    </row>
    <row r="270" spans="1:2" ht="15.75">
      <c r="A270" s="119" t="s">
        <v>2255</v>
      </c>
      <c r="B270" s="126" t="s">
        <v>2459</v>
      </c>
    </row>
    <row r="271" ht="15.75">
      <c r="A271" s="119"/>
    </row>
    <row r="272" ht="15.75">
      <c r="A272" s="119" t="s">
        <v>3007</v>
      </c>
    </row>
    <row r="273" spans="1:2" ht="15.75">
      <c r="A273" s="119" t="s">
        <v>2256</v>
      </c>
      <c r="B273" s="126" t="s">
        <v>4293</v>
      </c>
    </row>
    <row r="274" spans="1:2" ht="15.75">
      <c r="A274" s="119" t="s">
        <v>2257</v>
      </c>
      <c r="B274" s="126" t="s">
        <v>4293</v>
      </c>
    </row>
    <row r="275" ht="15.75">
      <c r="A275" s="119"/>
    </row>
    <row r="276" ht="15.75">
      <c r="A276" s="119"/>
    </row>
    <row r="277" ht="15.75">
      <c r="A277" s="119" t="s">
        <v>3214</v>
      </c>
    </row>
    <row r="278" spans="1:2" ht="15.75">
      <c r="A278" s="119" t="s">
        <v>2258</v>
      </c>
      <c r="B278" s="126" t="s">
        <v>2225</v>
      </c>
    </row>
    <row r="279" spans="1:2" ht="15.75">
      <c r="A279" s="119" t="s">
        <v>2257</v>
      </c>
      <c r="B279" s="126" t="s">
        <v>2390</v>
      </c>
    </row>
    <row r="280" spans="1:2" ht="15.75">
      <c r="A280" s="119" t="s">
        <v>2259</v>
      </c>
      <c r="B280" s="126" t="s">
        <v>2225</v>
      </c>
    </row>
    <row r="281" spans="1:2" ht="15.75">
      <c r="A281" s="119" t="s">
        <v>2256</v>
      </c>
      <c r="B281" s="126" t="s">
        <v>2390</v>
      </c>
    </row>
    <row r="282" spans="1:2" ht="15.75">
      <c r="A282" s="119" t="s">
        <v>2260</v>
      </c>
      <c r="B282" s="126" t="s">
        <v>2390</v>
      </c>
    </row>
    <row r="283" spans="1:2" ht="15.75">
      <c r="A283" s="119" t="s">
        <v>2261</v>
      </c>
      <c r="B283" s="126" t="s">
        <v>4293</v>
      </c>
    </row>
    <row r="284" spans="1:2" ht="15.75">
      <c r="A284" s="119" t="s">
        <v>4353</v>
      </c>
      <c r="B284" s="126" t="s">
        <v>1153</v>
      </c>
    </row>
    <row r="285" spans="1:2" ht="15.75">
      <c r="A285" s="119" t="s">
        <v>4354</v>
      </c>
      <c r="B285" s="126" t="s">
        <v>1153</v>
      </c>
    </row>
    <row r="286" spans="1:2" ht="15.75">
      <c r="A286" s="119" t="s">
        <v>4355</v>
      </c>
      <c r="B286" s="126" t="s">
        <v>1153</v>
      </c>
    </row>
    <row r="287" spans="1:2" ht="15.75">
      <c r="A287" s="119" t="s">
        <v>4356</v>
      </c>
      <c r="B287" s="126" t="s">
        <v>1153</v>
      </c>
    </row>
    <row r="288" ht="15.75">
      <c r="A288" s="119"/>
    </row>
    <row r="289" ht="15.75">
      <c r="A289" s="119" t="s">
        <v>5226</v>
      </c>
    </row>
    <row r="290" spans="1:2" ht="15.75">
      <c r="A290" s="119" t="s">
        <v>4357</v>
      </c>
      <c r="B290" s="126" t="s">
        <v>2390</v>
      </c>
    </row>
    <row r="291" spans="1:2" ht="15.75">
      <c r="A291" s="119" t="s">
        <v>4358</v>
      </c>
      <c r="B291" s="126" t="s">
        <v>2390</v>
      </c>
    </row>
    <row r="292" ht="15.75">
      <c r="A292" s="119"/>
    </row>
    <row r="293" ht="15.75">
      <c r="A293" s="119" t="s">
        <v>4359</v>
      </c>
    </row>
    <row r="294" spans="1:2" ht="15.75">
      <c r="A294" s="119" t="s">
        <v>4360</v>
      </c>
      <c r="B294" s="126" t="s">
        <v>2390</v>
      </c>
    </row>
    <row r="295" spans="1:2" ht="15.75">
      <c r="A295" s="119" t="s">
        <v>4361</v>
      </c>
      <c r="B295" s="126" t="s">
        <v>2459</v>
      </c>
    </row>
    <row r="296" spans="1:2" ht="15.75">
      <c r="A296" s="119" t="s">
        <v>4362</v>
      </c>
      <c r="B296" s="126" t="s">
        <v>1153</v>
      </c>
    </row>
    <row r="297" spans="1:2" ht="15.75">
      <c r="A297" s="119" t="s">
        <v>4363</v>
      </c>
      <c r="B297" s="126" t="s">
        <v>2390</v>
      </c>
    </row>
    <row r="298" spans="1:2" ht="15.75">
      <c r="A298" s="119" t="s">
        <v>4364</v>
      </c>
      <c r="B298" s="126" t="s">
        <v>4293</v>
      </c>
    </row>
    <row r="299" spans="1:2" ht="15.75">
      <c r="A299" s="119" t="s">
        <v>4365</v>
      </c>
      <c r="B299" s="126" t="s">
        <v>4293</v>
      </c>
    </row>
    <row r="300" spans="1:2" ht="15.75">
      <c r="A300" s="119" t="s">
        <v>4366</v>
      </c>
      <c r="B300" s="126" t="s">
        <v>2390</v>
      </c>
    </row>
    <row r="301" ht="15.75">
      <c r="A301" s="119"/>
    </row>
    <row r="302" ht="15.75">
      <c r="A302" s="119" t="s">
        <v>4367</v>
      </c>
    </row>
    <row r="303" ht="15.75">
      <c r="A303" s="119"/>
    </row>
    <row r="304" ht="15.75">
      <c r="A304" s="119" t="s">
        <v>5257</v>
      </c>
    </row>
    <row r="305" spans="1:2" ht="15.75">
      <c r="A305" s="119" t="s">
        <v>4368</v>
      </c>
      <c r="B305" s="126" t="s">
        <v>1153</v>
      </c>
    </row>
    <row r="306" spans="1:2" ht="15.75">
      <c r="A306" s="119" t="s">
        <v>4369</v>
      </c>
      <c r="B306" s="126" t="s">
        <v>4293</v>
      </c>
    </row>
    <row r="307" spans="1:2" ht="15.75">
      <c r="A307" s="119" t="s">
        <v>4370</v>
      </c>
      <c r="B307" s="126" t="s">
        <v>1153</v>
      </c>
    </row>
    <row r="308" ht="15.75">
      <c r="A308" s="119"/>
    </row>
    <row r="309" ht="15.75">
      <c r="A309" s="119" t="s">
        <v>4371</v>
      </c>
    </row>
    <row r="310" spans="1:2" ht="15.75">
      <c r="A310" s="119" t="s">
        <v>4372</v>
      </c>
      <c r="B310" s="126" t="s">
        <v>1153</v>
      </c>
    </row>
    <row r="311" ht="15.75">
      <c r="A311" s="119"/>
    </row>
    <row r="312" ht="15.75">
      <c r="A312" s="119" t="s">
        <v>6783</v>
      </c>
    </row>
    <row r="313" spans="1:2" ht="15.75">
      <c r="A313" s="119" t="s">
        <v>4373</v>
      </c>
      <c r="B313" s="126" t="s">
        <v>1153</v>
      </c>
    </row>
    <row r="314" spans="1:2" ht="15.75">
      <c r="A314" s="119" t="s">
        <v>4374</v>
      </c>
      <c r="B314" s="126" t="s">
        <v>1153</v>
      </c>
    </row>
    <row r="315" spans="1:2" ht="15.75">
      <c r="A315" s="119" t="s">
        <v>4375</v>
      </c>
      <c r="B315" s="126" t="s">
        <v>1153</v>
      </c>
    </row>
    <row r="316" ht="15.75">
      <c r="A316" s="119"/>
    </row>
    <row r="317" ht="15.75">
      <c r="A317" s="119" t="s">
        <v>6691</v>
      </c>
    </row>
    <row r="318" spans="1:2" ht="15.75">
      <c r="A318" s="119" t="s">
        <v>4376</v>
      </c>
      <c r="B318" s="126" t="s">
        <v>4293</v>
      </c>
    </row>
    <row r="319" spans="1:2" ht="15.75">
      <c r="A319" s="119" t="s">
        <v>4377</v>
      </c>
      <c r="B319" s="126" t="s">
        <v>4293</v>
      </c>
    </row>
    <row r="320" spans="1:2" ht="15.75">
      <c r="A320" s="119" t="s">
        <v>4378</v>
      </c>
      <c r="B320" s="126" t="s">
        <v>2459</v>
      </c>
    </row>
    <row r="321" ht="15.75">
      <c r="A321" s="119"/>
    </row>
    <row r="322" ht="15.75">
      <c r="A322" s="119" t="s">
        <v>1957</v>
      </c>
    </row>
    <row r="323" spans="1:2" ht="15.75">
      <c r="A323" s="119" t="s">
        <v>4379</v>
      </c>
      <c r="B323" s="126" t="s">
        <v>1153</v>
      </c>
    </row>
    <row r="324" spans="1:2" ht="15.75">
      <c r="A324" s="119" t="s">
        <v>4380</v>
      </c>
      <c r="B324" s="126" t="s">
        <v>4293</v>
      </c>
    </row>
    <row r="325" spans="1:2" ht="15.75">
      <c r="A325" s="119" t="s">
        <v>4381</v>
      </c>
      <c r="B325" s="126" t="s">
        <v>1153</v>
      </c>
    </row>
    <row r="326" spans="1:2" ht="15.75">
      <c r="A326" s="119" t="s">
        <v>4382</v>
      </c>
      <c r="B326" s="126" t="s">
        <v>1153</v>
      </c>
    </row>
    <row r="327" spans="1:2" ht="15.75">
      <c r="A327" s="119" t="s">
        <v>4383</v>
      </c>
      <c r="B327" s="126" t="s">
        <v>1153</v>
      </c>
    </row>
    <row r="328" ht="15.75">
      <c r="A328" s="119"/>
    </row>
    <row r="329" ht="15.75">
      <c r="A329" s="119" t="s">
        <v>5566</v>
      </c>
    </row>
    <row r="330" spans="1:2" ht="15.75">
      <c r="A330" s="119" t="s">
        <v>4384</v>
      </c>
      <c r="B330" s="126" t="s">
        <v>6573</v>
      </c>
    </row>
    <row r="331" ht="15.75">
      <c r="A331" s="119"/>
    </row>
    <row r="332" ht="15.75">
      <c r="A332" s="119" t="s">
        <v>4385</v>
      </c>
    </row>
    <row r="333" spans="1:2" ht="15.75">
      <c r="A333" s="119" t="s">
        <v>4386</v>
      </c>
      <c r="B333" s="126">
        <v>0</v>
      </c>
    </row>
    <row r="334" spans="1:2" ht="15.75">
      <c r="A334" s="119" t="s">
        <v>2574</v>
      </c>
      <c r="B334" s="126" t="s">
        <v>6573</v>
      </c>
    </row>
    <row r="335" spans="1:2" ht="15.75">
      <c r="A335" s="119" t="s">
        <v>4387</v>
      </c>
      <c r="B335" s="126">
        <v>0</v>
      </c>
    </row>
    <row r="336" spans="1:2" ht="15.75">
      <c r="A336" s="119" t="s">
        <v>2574</v>
      </c>
      <c r="B336" s="126" t="s">
        <v>1153</v>
      </c>
    </row>
    <row r="337" spans="1:2" ht="15.75">
      <c r="A337" s="119" t="s">
        <v>4388</v>
      </c>
      <c r="B337" s="126">
        <v>0</v>
      </c>
    </row>
    <row r="338" spans="1:2" ht="15.75">
      <c r="A338" s="119" t="s">
        <v>2574</v>
      </c>
      <c r="B338" s="105">
        <v>2</v>
      </c>
    </row>
    <row r="339" spans="1:2" ht="15.75">
      <c r="A339" s="119" t="s">
        <v>4389</v>
      </c>
      <c r="B339" s="126">
        <v>0</v>
      </c>
    </row>
    <row r="340" spans="1:2" ht="15.75">
      <c r="A340" s="119" t="s">
        <v>2574</v>
      </c>
      <c r="B340" s="126" t="s">
        <v>6573</v>
      </c>
    </row>
    <row r="341" spans="1:2" ht="15.75">
      <c r="A341" s="119" t="s">
        <v>4390</v>
      </c>
      <c r="B341" s="126">
        <v>0</v>
      </c>
    </row>
    <row r="342" spans="1:2" ht="15.75">
      <c r="A342" s="119" t="s">
        <v>2574</v>
      </c>
      <c r="B342" s="126" t="s">
        <v>1153</v>
      </c>
    </row>
    <row r="343" ht="15.75">
      <c r="A343" s="119"/>
    </row>
    <row r="344" ht="15.75">
      <c r="A344" s="119" t="s">
        <v>5261</v>
      </c>
    </row>
    <row r="345" spans="1:2" ht="15.75">
      <c r="A345" s="119" t="s">
        <v>4391</v>
      </c>
      <c r="B345" s="126">
        <v>0</v>
      </c>
    </row>
    <row r="346" spans="1:2" ht="15.75">
      <c r="A346" s="119" t="s">
        <v>2574</v>
      </c>
      <c r="B346" s="126" t="s">
        <v>1153</v>
      </c>
    </row>
    <row r="347" ht="15.75">
      <c r="A347" s="119"/>
    </row>
    <row r="348" ht="15.75">
      <c r="A348" s="119" t="s">
        <v>5566</v>
      </c>
    </row>
    <row r="349" spans="1:2" ht="15.75">
      <c r="A349" s="119" t="s">
        <v>4392</v>
      </c>
      <c r="B349" s="126" t="s">
        <v>2213</v>
      </c>
    </row>
    <row r="350" spans="1:2" ht="15.75">
      <c r="A350" s="119" t="s">
        <v>4393</v>
      </c>
      <c r="B350" s="126" t="s">
        <v>6573</v>
      </c>
    </row>
    <row r="351" ht="15.75">
      <c r="A351" s="119"/>
    </row>
    <row r="352" ht="15.75">
      <c r="A352" s="119" t="s">
        <v>4394</v>
      </c>
    </row>
    <row r="353" spans="1:2" ht="15.75">
      <c r="A353" s="119" t="s">
        <v>4395</v>
      </c>
      <c r="B353" s="126" t="s">
        <v>2213</v>
      </c>
    </row>
    <row r="354" spans="1:2" ht="15.75">
      <c r="A354" s="119" t="s">
        <v>4396</v>
      </c>
      <c r="B354" s="126" t="s">
        <v>1153</v>
      </c>
    </row>
    <row r="355" ht="15.75">
      <c r="A355" s="119"/>
    </row>
    <row r="356" ht="15.75">
      <c r="A356" s="119" t="s">
        <v>5561</v>
      </c>
    </row>
    <row r="357" spans="1:2" ht="15.75">
      <c r="A357" s="119" t="s">
        <v>4397</v>
      </c>
      <c r="B357" s="126" t="s">
        <v>2213</v>
      </c>
    </row>
    <row r="358" spans="1:2" ht="15.75">
      <c r="A358" s="119" t="s">
        <v>2574</v>
      </c>
      <c r="B358" s="126" t="s">
        <v>5098</v>
      </c>
    </row>
    <row r="359" ht="15.75">
      <c r="A359" s="119"/>
    </row>
    <row r="360" ht="15.75">
      <c r="A360" s="119"/>
    </row>
    <row r="361" ht="15.75">
      <c r="A361" s="119" t="s">
        <v>4398</v>
      </c>
    </row>
    <row r="362" spans="1:2" ht="15.75">
      <c r="A362" s="119" t="s">
        <v>4399</v>
      </c>
      <c r="B362" s="126" t="s">
        <v>4293</v>
      </c>
    </row>
    <row r="363" spans="1:2" ht="15.75">
      <c r="A363" s="119" t="s">
        <v>4400</v>
      </c>
      <c r="B363" s="126" t="s">
        <v>2459</v>
      </c>
    </row>
    <row r="364" spans="1:2" ht="15.75">
      <c r="A364" s="119" t="s">
        <v>4401</v>
      </c>
      <c r="B364" s="126" t="s">
        <v>2459</v>
      </c>
    </row>
    <row r="365" spans="1:2" ht="15.75">
      <c r="A365" s="119" t="s">
        <v>4402</v>
      </c>
      <c r="B365" s="126" t="s">
        <v>2390</v>
      </c>
    </row>
    <row r="366" spans="1:2" ht="15.75">
      <c r="A366" s="119" t="s">
        <v>4403</v>
      </c>
      <c r="B366" s="126" t="s">
        <v>2390</v>
      </c>
    </row>
    <row r="367" spans="1:2" ht="15.75">
      <c r="A367" s="119" t="s">
        <v>4404</v>
      </c>
      <c r="B367" s="126" t="s">
        <v>1153</v>
      </c>
    </row>
    <row r="368" spans="1:2" ht="15.75">
      <c r="A368" s="119" t="s">
        <v>4405</v>
      </c>
      <c r="B368" s="126" t="s">
        <v>6573</v>
      </c>
    </row>
    <row r="369" ht="15.75">
      <c r="A369" s="119"/>
    </row>
    <row r="370" ht="15.75">
      <c r="A370" s="119" t="s">
        <v>5561</v>
      </c>
    </row>
    <row r="371" spans="1:2" ht="15.75">
      <c r="A371" s="119" t="s">
        <v>4406</v>
      </c>
      <c r="B371" s="126" t="s">
        <v>2390</v>
      </c>
    </row>
    <row r="372" ht="15.75">
      <c r="A372" s="119"/>
    </row>
    <row r="373" ht="15.75">
      <c r="A373" s="119" t="s">
        <v>4407</v>
      </c>
    </row>
    <row r="374" spans="1:2" ht="15.75">
      <c r="A374" s="119" t="s">
        <v>4408</v>
      </c>
      <c r="B374" s="126" t="s">
        <v>2390</v>
      </c>
    </row>
    <row r="375" spans="1:2" ht="15.75">
      <c r="A375" s="119" t="s">
        <v>4409</v>
      </c>
      <c r="B375" s="126" t="s">
        <v>2390</v>
      </c>
    </row>
    <row r="376" spans="1:2" ht="15.75">
      <c r="A376" s="119" t="s">
        <v>4410</v>
      </c>
      <c r="B376" s="126" t="s">
        <v>2390</v>
      </c>
    </row>
    <row r="377" spans="1:2" ht="15.75">
      <c r="A377" s="119" t="s">
        <v>4411</v>
      </c>
      <c r="B377" s="126" t="s">
        <v>2459</v>
      </c>
    </row>
    <row r="378" ht="15.75">
      <c r="A378" s="119"/>
    </row>
    <row r="379" ht="15.75">
      <c r="A379" s="119" t="s">
        <v>4412</v>
      </c>
    </row>
    <row r="380" spans="1:2" ht="15.75">
      <c r="A380" s="119" t="s">
        <v>4413</v>
      </c>
      <c r="B380" s="126" t="s">
        <v>2390</v>
      </c>
    </row>
    <row r="381" ht="15.75">
      <c r="A381" s="119"/>
    </row>
    <row r="382" ht="15.75">
      <c r="A382" s="119" t="s">
        <v>1957</v>
      </c>
    </row>
    <row r="383" spans="1:2" ht="15.75">
      <c r="A383" s="119" t="s">
        <v>4414</v>
      </c>
      <c r="B383" s="126" t="s">
        <v>2459</v>
      </c>
    </row>
    <row r="384" ht="15.75">
      <c r="A384" s="119"/>
    </row>
    <row r="385" ht="15.75">
      <c r="A385" s="119" t="s">
        <v>5566</v>
      </c>
    </row>
    <row r="386" spans="1:2" ht="15.75">
      <c r="A386" s="119" t="s">
        <v>4415</v>
      </c>
      <c r="B386" s="126" t="s">
        <v>2390</v>
      </c>
    </row>
    <row r="387" ht="15.75">
      <c r="A387" s="119"/>
    </row>
    <row r="388" ht="15.75">
      <c r="A388" s="131" t="s">
        <v>4416</v>
      </c>
    </row>
    <row r="389" ht="15.75">
      <c r="A389" s="131"/>
    </row>
    <row r="390" ht="15.75">
      <c r="A390" s="119" t="s">
        <v>1516</v>
      </c>
    </row>
    <row r="391" spans="1:2" ht="15.75">
      <c r="A391" s="119" t="s">
        <v>4417</v>
      </c>
      <c r="B391" s="126" t="s">
        <v>2459</v>
      </c>
    </row>
    <row r="392" ht="15.75">
      <c r="A392" s="119"/>
    </row>
    <row r="393" ht="15.75">
      <c r="A393" s="119" t="s">
        <v>4418</v>
      </c>
    </row>
    <row r="394" spans="1:2" ht="15.75">
      <c r="A394" s="119" t="s">
        <v>4419</v>
      </c>
      <c r="B394" s="126" t="s">
        <v>1153</v>
      </c>
    </row>
    <row r="395" spans="1:2" ht="15.75">
      <c r="A395" s="119" t="s">
        <v>4420</v>
      </c>
      <c r="B395" s="126" t="s">
        <v>6573</v>
      </c>
    </row>
    <row r="396" spans="1:2" ht="15.75">
      <c r="A396" s="119" t="s">
        <v>4421</v>
      </c>
      <c r="B396" s="126" t="s">
        <v>4293</v>
      </c>
    </row>
    <row r="397" spans="1:2" ht="15.75">
      <c r="A397" s="119" t="s">
        <v>4422</v>
      </c>
      <c r="B397" s="126" t="s">
        <v>4293</v>
      </c>
    </row>
    <row r="398" ht="15.75">
      <c r="A398" s="119"/>
    </row>
    <row r="399" ht="15.75">
      <c r="A399" s="119" t="s">
        <v>2865</v>
      </c>
    </row>
    <row r="400" spans="1:2" ht="15.75">
      <c r="A400" s="119" t="s">
        <v>4423</v>
      </c>
      <c r="B400" s="126" t="s">
        <v>2459</v>
      </c>
    </row>
    <row r="401" spans="1:2" ht="15.75">
      <c r="A401" s="119" t="s">
        <v>4424</v>
      </c>
      <c r="B401" s="126" t="s">
        <v>2390</v>
      </c>
    </row>
    <row r="402" spans="1:2" ht="15.75">
      <c r="A402" s="119" t="s">
        <v>4425</v>
      </c>
      <c r="B402" s="126" t="s">
        <v>4293</v>
      </c>
    </row>
    <row r="403" spans="1:2" ht="15.75">
      <c r="A403" s="119" t="s">
        <v>4426</v>
      </c>
      <c r="B403" s="126" t="s">
        <v>2390</v>
      </c>
    </row>
    <row r="404" spans="1:2" ht="15.75">
      <c r="A404" s="119" t="s">
        <v>4427</v>
      </c>
      <c r="B404" s="126" t="s">
        <v>4293</v>
      </c>
    </row>
    <row r="405" ht="15.75">
      <c r="A405" s="119"/>
    </row>
    <row r="406" ht="15.75">
      <c r="A406" s="119" t="s">
        <v>5041</v>
      </c>
    </row>
    <row r="407" spans="1:2" ht="15.75">
      <c r="A407" s="119" t="s">
        <v>4428</v>
      </c>
      <c r="B407" s="126" t="s">
        <v>4293</v>
      </c>
    </row>
    <row r="408" spans="1:2" ht="15.75">
      <c r="A408" s="119" t="s">
        <v>4429</v>
      </c>
      <c r="B408" s="126" t="s">
        <v>2225</v>
      </c>
    </row>
    <row r="409" spans="1:2" ht="15.75">
      <c r="A409" s="119" t="s">
        <v>4430</v>
      </c>
      <c r="B409" s="126" t="s">
        <v>2213</v>
      </c>
    </row>
    <row r="410" spans="1:2" ht="15.75">
      <c r="A410" s="119" t="s">
        <v>4431</v>
      </c>
      <c r="B410" s="126" t="s">
        <v>2213</v>
      </c>
    </row>
    <row r="411" spans="1:2" ht="15.75">
      <c r="A411" s="119" t="s">
        <v>4432</v>
      </c>
      <c r="B411" s="126" t="s">
        <v>2459</v>
      </c>
    </row>
    <row r="412" spans="1:2" ht="15.75">
      <c r="A412" s="119" t="s">
        <v>4433</v>
      </c>
      <c r="B412" s="126" t="s">
        <v>2213</v>
      </c>
    </row>
    <row r="413" spans="1:2" ht="15.75">
      <c r="A413" s="119" t="s">
        <v>4432</v>
      </c>
      <c r="B413" s="126" t="s">
        <v>2459</v>
      </c>
    </row>
    <row r="414" spans="1:2" ht="15.75">
      <c r="A414" s="119" t="s">
        <v>4434</v>
      </c>
      <c r="B414" s="126" t="s">
        <v>4293</v>
      </c>
    </row>
    <row r="415" spans="1:2" ht="15.75">
      <c r="A415" s="119" t="s">
        <v>4422</v>
      </c>
      <c r="B415" s="126" t="s">
        <v>4293</v>
      </c>
    </row>
    <row r="416" spans="1:2" ht="15.75">
      <c r="A416" s="119" t="s">
        <v>4435</v>
      </c>
      <c r="B416" s="126" t="s">
        <v>4293</v>
      </c>
    </row>
    <row r="417" spans="1:2" ht="15.75">
      <c r="A417" s="119" t="s">
        <v>4436</v>
      </c>
      <c r="B417" s="126" t="s">
        <v>2213</v>
      </c>
    </row>
    <row r="418" spans="1:2" ht="15.75">
      <c r="A418" s="119" t="s">
        <v>4437</v>
      </c>
      <c r="B418" s="126" t="s">
        <v>4293</v>
      </c>
    </row>
    <row r="419" ht="15.75">
      <c r="A419" s="119"/>
    </row>
    <row r="420" ht="15.75">
      <c r="A420" s="119" t="s">
        <v>2822</v>
      </c>
    </row>
    <row r="421" spans="1:2" ht="15.75">
      <c r="A421" s="119" t="s">
        <v>4438</v>
      </c>
      <c r="B421" s="126" t="s">
        <v>2459</v>
      </c>
    </row>
    <row r="422" spans="1:2" ht="15.75">
      <c r="A422" s="119" t="s">
        <v>4439</v>
      </c>
      <c r="B422" s="126" t="s">
        <v>2459</v>
      </c>
    </row>
    <row r="423" spans="1:2" ht="15.75">
      <c r="A423" s="119" t="s">
        <v>4440</v>
      </c>
      <c r="B423" s="126" t="s">
        <v>2459</v>
      </c>
    </row>
    <row r="424" ht="15.75">
      <c r="A424" s="119"/>
    </row>
    <row r="425" ht="15.75">
      <c r="A425" s="119" t="s">
        <v>4441</v>
      </c>
    </row>
    <row r="426" spans="1:2" ht="15.75">
      <c r="A426" s="119" t="s">
        <v>4428</v>
      </c>
      <c r="B426" s="126" t="s">
        <v>4293</v>
      </c>
    </row>
    <row r="427" spans="1:2" ht="15.75">
      <c r="A427" s="119" t="s">
        <v>4442</v>
      </c>
      <c r="B427" s="126" t="s">
        <v>6573</v>
      </c>
    </row>
    <row r="428" ht="15.75">
      <c r="A428" s="119"/>
    </row>
    <row r="429" ht="15.75">
      <c r="A429" s="119" t="s">
        <v>4443</v>
      </c>
    </row>
    <row r="430" spans="1:2" ht="15.75">
      <c r="A430" s="119" t="s">
        <v>4444</v>
      </c>
      <c r="B430" s="126" t="s">
        <v>4293</v>
      </c>
    </row>
    <row r="431" spans="1:2" ht="15.75">
      <c r="A431" s="119" t="s">
        <v>4445</v>
      </c>
      <c r="B431" s="126" t="s">
        <v>2459</v>
      </c>
    </row>
    <row r="432" spans="1:2" ht="15.75">
      <c r="A432" s="119" t="s">
        <v>4446</v>
      </c>
      <c r="B432" s="126" t="s">
        <v>1153</v>
      </c>
    </row>
    <row r="433" spans="1:2" ht="15.75">
      <c r="A433" s="119" t="s">
        <v>4447</v>
      </c>
      <c r="B433" s="126" t="s">
        <v>1153</v>
      </c>
    </row>
    <row r="434" ht="15.75">
      <c r="A434" s="119"/>
    </row>
    <row r="435" ht="15.75">
      <c r="A435" s="119" t="s">
        <v>3007</v>
      </c>
    </row>
    <row r="436" spans="1:2" ht="15.75">
      <c r="A436" s="119" t="s">
        <v>4428</v>
      </c>
      <c r="B436" s="126" t="s">
        <v>4293</v>
      </c>
    </row>
    <row r="437" spans="1:2" ht="15.75">
      <c r="A437" s="119" t="s">
        <v>4442</v>
      </c>
      <c r="B437" s="126" t="s">
        <v>2225</v>
      </c>
    </row>
    <row r="438" spans="1:2" ht="15.75">
      <c r="A438" s="119" t="s">
        <v>4430</v>
      </c>
      <c r="B438" s="126" t="s">
        <v>2213</v>
      </c>
    </row>
    <row r="439" spans="1:2" ht="15.75">
      <c r="A439" s="119" t="s">
        <v>4448</v>
      </c>
      <c r="B439" s="126" t="s">
        <v>2213</v>
      </c>
    </row>
    <row r="440" spans="1:2" ht="15.75">
      <c r="A440" s="119" t="s">
        <v>4449</v>
      </c>
      <c r="B440" s="126" t="s">
        <v>2459</v>
      </c>
    </row>
    <row r="441" ht="15.75">
      <c r="A441" s="119"/>
    </row>
    <row r="442" ht="15.75">
      <c r="A442" s="119" t="s">
        <v>1957</v>
      </c>
    </row>
    <row r="443" spans="1:2" ht="15.75">
      <c r="A443" s="119" t="s">
        <v>4428</v>
      </c>
      <c r="B443" s="126" t="s">
        <v>4293</v>
      </c>
    </row>
    <row r="444" spans="1:2" ht="15.75">
      <c r="A444" s="119" t="s">
        <v>4442</v>
      </c>
      <c r="B444" s="126" t="s">
        <v>2225</v>
      </c>
    </row>
    <row r="445" spans="1:2" ht="15.75">
      <c r="A445" s="119" t="s">
        <v>4450</v>
      </c>
      <c r="B445" s="126" t="s">
        <v>6573</v>
      </c>
    </row>
    <row r="446" ht="15.75">
      <c r="A446" s="119"/>
    </row>
    <row r="447" ht="15.75">
      <c r="A447" s="119" t="s">
        <v>2541</v>
      </c>
    </row>
    <row r="448" spans="1:2" ht="15.75">
      <c r="A448" s="119" t="s">
        <v>4451</v>
      </c>
      <c r="B448" s="126" t="s">
        <v>2459</v>
      </c>
    </row>
    <row r="449" spans="1:2" ht="15.75">
      <c r="A449" s="119" t="s">
        <v>4452</v>
      </c>
      <c r="B449" s="126" t="s">
        <v>2390</v>
      </c>
    </row>
    <row r="450" ht="15.75">
      <c r="A450" s="119"/>
    </row>
    <row r="451" ht="15.75">
      <c r="A451" s="119" t="s">
        <v>4453</v>
      </c>
    </row>
    <row r="452" spans="1:2" ht="15.75">
      <c r="A452" s="119" t="s">
        <v>4430</v>
      </c>
      <c r="B452" s="126" t="s">
        <v>2213</v>
      </c>
    </row>
    <row r="453" ht="15.75">
      <c r="A453" s="119"/>
    </row>
    <row r="454" ht="15.75">
      <c r="A454" s="119" t="s">
        <v>4454</v>
      </c>
    </row>
    <row r="455" spans="1:2" ht="15.75">
      <c r="A455" s="119" t="s">
        <v>4455</v>
      </c>
      <c r="B455" s="126" t="s">
        <v>2213</v>
      </c>
    </row>
    <row r="456" ht="15.75">
      <c r="A456" s="119"/>
    </row>
    <row r="457" ht="15.75">
      <c r="A457" s="119" t="s">
        <v>4456</v>
      </c>
    </row>
    <row r="458" spans="1:2" ht="15.75">
      <c r="A458" s="119" t="s">
        <v>4440</v>
      </c>
      <c r="B458" s="126" t="s">
        <v>2459</v>
      </c>
    </row>
    <row r="459" spans="1:2" ht="15.75">
      <c r="A459" s="119" t="s">
        <v>4457</v>
      </c>
      <c r="B459" s="126" t="s">
        <v>2459</v>
      </c>
    </row>
    <row r="460" spans="1:2" ht="15.75">
      <c r="A460" s="119" t="s">
        <v>4458</v>
      </c>
      <c r="B460" s="126" t="s">
        <v>2459</v>
      </c>
    </row>
    <row r="461" spans="1:2" ht="15.75">
      <c r="A461" s="119" t="s">
        <v>4459</v>
      </c>
      <c r="B461" s="126" t="s">
        <v>4293</v>
      </c>
    </row>
    <row r="462" spans="1:2" ht="15.75">
      <c r="A462" s="119" t="s">
        <v>4460</v>
      </c>
      <c r="B462" s="126" t="s">
        <v>2459</v>
      </c>
    </row>
    <row r="463" spans="1:2" ht="15.75">
      <c r="A463" s="119" t="s">
        <v>4461</v>
      </c>
      <c r="B463" s="126" t="s">
        <v>2459</v>
      </c>
    </row>
    <row r="464" ht="15.75">
      <c r="A464" s="119"/>
    </row>
    <row r="465" ht="15.75">
      <c r="A465" s="119" t="s">
        <v>6581</v>
      </c>
    </row>
    <row r="466" spans="1:2" ht="15.75">
      <c r="A466" s="119" t="s">
        <v>4462</v>
      </c>
      <c r="B466" s="126" t="s">
        <v>2459</v>
      </c>
    </row>
    <row r="467" spans="1:2" ht="15.75">
      <c r="A467" s="119" t="s">
        <v>4463</v>
      </c>
      <c r="B467" s="126" t="s">
        <v>2390</v>
      </c>
    </row>
    <row r="468" ht="15.75">
      <c r="A468" s="119"/>
    </row>
    <row r="469" ht="15.75">
      <c r="A469" s="119" t="s">
        <v>4464</v>
      </c>
    </row>
    <row r="470" spans="1:2" ht="15.75">
      <c r="A470" s="119" t="s">
        <v>4440</v>
      </c>
      <c r="B470" s="126" t="s">
        <v>2459</v>
      </c>
    </row>
    <row r="471" spans="1:2" ht="15.75">
      <c r="A471" s="119" t="s">
        <v>4465</v>
      </c>
      <c r="B471" s="126" t="s">
        <v>4293</v>
      </c>
    </row>
    <row r="472" ht="15.75">
      <c r="A472" s="119"/>
    </row>
    <row r="473" ht="15.75">
      <c r="A473" s="119" t="s">
        <v>2815</v>
      </c>
    </row>
    <row r="474" spans="1:2" ht="15.75">
      <c r="A474" s="119" t="s">
        <v>4466</v>
      </c>
      <c r="B474" s="126" t="s">
        <v>2213</v>
      </c>
    </row>
    <row r="475" spans="1:2" ht="15.75">
      <c r="A475" s="119" t="s">
        <v>4467</v>
      </c>
      <c r="B475" s="126" t="s">
        <v>2213</v>
      </c>
    </row>
    <row r="476" ht="15.75">
      <c r="A476" s="119"/>
    </row>
    <row r="477" ht="15.75">
      <c r="A477" s="119" t="s">
        <v>4468</v>
      </c>
    </row>
    <row r="478" spans="1:2" ht="15.75">
      <c r="A478" s="119" t="s">
        <v>4469</v>
      </c>
      <c r="B478" s="126" t="s">
        <v>2213</v>
      </c>
    </row>
    <row r="479" spans="1:2" ht="15.75">
      <c r="A479" s="119" t="s">
        <v>4470</v>
      </c>
      <c r="B479" s="126" t="s">
        <v>2213</v>
      </c>
    </row>
    <row r="480" ht="15.75">
      <c r="A480" s="119"/>
    </row>
    <row r="481" ht="15.75">
      <c r="A481" s="119" t="s">
        <v>2873</v>
      </c>
    </row>
    <row r="482" spans="1:2" ht="15.75">
      <c r="A482" s="119" t="s">
        <v>4471</v>
      </c>
      <c r="B482" s="126" t="s">
        <v>4293</v>
      </c>
    </row>
    <row r="483" spans="1:2" ht="15.75">
      <c r="A483" s="119" t="s">
        <v>4472</v>
      </c>
      <c r="B483" s="126" t="s">
        <v>4293</v>
      </c>
    </row>
    <row r="484" spans="1:2" ht="15.75">
      <c r="A484" s="119" t="s">
        <v>4473</v>
      </c>
      <c r="B484" s="126" t="s">
        <v>4293</v>
      </c>
    </row>
    <row r="485" spans="1:2" ht="15.75">
      <c r="A485" s="119" t="s">
        <v>4458</v>
      </c>
      <c r="B485" s="126" t="s">
        <v>4293</v>
      </c>
    </row>
    <row r="486" spans="1:2" ht="15.75">
      <c r="A486" s="119" t="s">
        <v>4474</v>
      </c>
      <c r="B486" s="126" t="s">
        <v>1153</v>
      </c>
    </row>
    <row r="487" spans="1:2" ht="15.75">
      <c r="A487" s="119" t="s">
        <v>4475</v>
      </c>
      <c r="B487" s="126" t="s">
        <v>1153</v>
      </c>
    </row>
    <row r="488" spans="1:2" ht="15.75">
      <c r="A488" s="119" t="s">
        <v>4476</v>
      </c>
      <c r="B488" s="126" t="s">
        <v>2459</v>
      </c>
    </row>
    <row r="489" spans="1:2" ht="15.75">
      <c r="A489" s="119" t="s">
        <v>4477</v>
      </c>
      <c r="B489" s="126" t="s">
        <v>2225</v>
      </c>
    </row>
    <row r="490" spans="1:2" ht="15.75">
      <c r="A490" s="119" t="s">
        <v>4478</v>
      </c>
      <c r="B490" s="126" t="s">
        <v>2225</v>
      </c>
    </row>
    <row r="491" ht="15.75">
      <c r="A491" s="119"/>
    </row>
    <row r="492" ht="15.75">
      <c r="A492" s="119" t="s">
        <v>2847</v>
      </c>
    </row>
    <row r="493" spans="1:2" ht="15.75">
      <c r="A493" s="119" t="s">
        <v>4428</v>
      </c>
      <c r="B493" s="126" t="s">
        <v>4293</v>
      </c>
    </row>
    <row r="494" spans="1:2" ht="15.75">
      <c r="A494" s="119" t="s">
        <v>4442</v>
      </c>
      <c r="B494" s="126" t="s">
        <v>2225</v>
      </c>
    </row>
    <row r="495" spans="1:2" ht="15.75">
      <c r="A495" s="119" t="s">
        <v>4479</v>
      </c>
      <c r="B495" s="126" t="s">
        <v>2459</v>
      </c>
    </row>
    <row r="496" spans="1:2" ht="15.75">
      <c r="A496" s="119" t="s">
        <v>4480</v>
      </c>
      <c r="B496" s="126" t="s">
        <v>2390</v>
      </c>
    </row>
    <row r="497" spans="1:2" ht="15.75">
      <c r="A497" s="119" t="s">
        <v>4481</v>
      </c>
      <c r="B497" s="126" t="s">
        <v>6573</v>
      </c>
    </row>
    <row r="498" spans="1:2" ht="15.75">
      <c r="A498" s="119" t="s">
        <v>4482</v>
      </c>
      <c r="B498" s="126" t="s">
        <v>4293</v>
      </c>
    </row>
    <row r="499" spans="1:2" ht="15.75">
      <c r="A499" s="119" t="s">
        <v>4483</v>
      </c>
      <c r="B499" s="126" t="s">
        <v>2390</v>
      </c>
    </row>
    <row r="500" spans="1:2" ht="15.75">
      <c r="A500" s="119" t="s">
        <v>4434</v>
      </c>
      <c r="B500" s="126" t="s">
        <v>1153</v>
      </c>
    </row>
    <row r="501" spans="1:2" ht="15.75">
      <c r="A501" s="119" t="s">
        <v>4484</v>
      </c>
      <c r="B501" s="126" t="s">
        <v>4293</v>
      </c>
    </row>
    <row r="502" spans="1:2" ht="15.75">
      <c r="A502" s="119" t="s">
        <v>4485</v>
      </c>
      <c r="B502" s="126" t="s">
        <v>1153</v>
      </c>
    </row>
    <row r="503" spans="1:2" ht="15.75">
      <c r="A503" s="119" t="s">
        <v>4486</v>
      </c>
      <c r="B503" s="126" t="s">
        <v>1153</v>
      </c>
    </row>
    <row r="504" spans="1:2" ht="15.75">
      <c r="A504" s="119" t="s">
        <v>4487</v>
      </c>
      <c r="B504" s="126" t="s">
        <v>4293</v>
      </c>
    </row>
  </sheetData>
  <sheetProtection/>
  <printOptions/>
  <pageMargins left="0.75" right="0.75" top="1" bottom="1" header="0.5" footer="0.5"/>
  <pageSetup horizontalDpi="600" verticalDpi="600" orientation="portrait" r:id="rId1"/>
  <ignoredErrors>
    <ignoredError sqref="B31:B110 B5:B29 B390:B1117 B115:B337 B339:B388" numberStoredAsText="1"/>
  </ignoredErrors>
</worksheet>
</file>

<file path=xl/worksheets/sheet26.xml><?xml version="1.0" encoding="utf-8"?>
<worksheet xmlns="http://schemas.openxmlformats.org/spreadsheetml/2006/main" xmlns:r="http://schemas.openxmlformats.org/officeDocument/2006/relationships">
  <sheetPr codeName="Hoja25"/>
  <dimension ref="A1:B964"/>
  <sheetViews>
    <sheetView zoomScalePageLayoutView="0" workbookViewId="0" topLeftCell="A1">
      <selection activeCell="A1" sqref="A1"/>
    </sheetView>
  </sheetViews>
  <sheetFormatPr defaultColWidth="9.140625" defaultRowHeight="12.75"/>
  <cols>
    <col min="1" max="1" width="70.7109375" style="0" customWidth="1"/>
    <col min="2" max="2" width="9.140625" style="105" customWidth="1"/>
  </cols>
  <sheetData>
    <row r="1" ht="20.25">
      <c r="A1" s="120" t="s">
        <v>4488</v>
      </c>
    </row>
    <row r="2" ht="15.75">
      <c r="A2" s="119" t="s">
        <v>4489</v>
      </c>
    </row>
    <row r="3" ht="15.75">
      <c r="A3" s="119" t="s">
        <v>4490</v>
      </c>
    </row>
    <row r="4" spans="1:2" ht="15.75">
      <c r="A4" s="119" t="s">
        <v>4491</v>
      </c>
      <c r="B4" s="126" t="s">
        <v>4345</v>
      </c>
    </row>
    <row r="5" spans="1:2" ht="15.75">
      <c r="A5" s="119" t="s">
        <v>4492</v>
      </c>
      <c r="B5" s="126" t="s">
        <v>4345</v>
      </c>
    </row>
    <row r="6" spans="1:2" ht="15.75">
      <c r="A6" s="119" t="s">
        <v>4493</v>
      </c>
      <c r="B6" s="126" t="s">
        <v>450</v>
      </c>
    </row>
    <row r="7" ht="15.75">
      <c r="A7" s="119"/>
    </row>
    <row r="8" ht="15.75">
      <c r="A8" s="119" t="s">
        <v>2865</v>
      </c>
    </row>
    <row r="9" spans="1:2" ht="15.75">
      <c r="A9" s="119" t="s">
        <v>4494</v>
      </c>
      <c r="B9" s="126" t="s">
        <v>2390</v>
      </c>
    </row>
    <row r="10" spans="1:2" ht="15.75">
      <c r="A10" s="119" t="s">
        <v>4495</v>
      </c>
      <c r="B10" s="126" t="s">
        <v>2390</v>
      </c>
    </row>
    <row r="11" spans="1:2" ht="15.75">
      <c r="A11" s="119" t="s">
        <v>4496</v>
      </c>
      <c r="B11" s="126" t="s">
        <v>2213</v>
      </c>
    </row>
    <row r="12" spans="1:2" ht="15.75">
      <c r="A12" s="119" t="s">
        <v>4497</v>
      </c>
      <c r="B12" s="126" t="s">
        <v>2213</v>
      </c>
    </row>
    <row r="13" spans="1:2" ht="15.75">
      <c r="A13" s="119" t="s">
        <v>4498</v>
      </c>
      <c r="B13" s="126" t="s">
        <v>2390</v>
      </c>
    </row>
    <row r="14" spans="1:2" ht="15.75">
      <c r="A14" s="119" t="s">
        <v>4499</v>
      </c>
      <c r="B14" s="126" t="s">
        <v>4293</v>
      </c>
    </row>
    <row r="15" spans="1:2" ht="15.75">
      <c r="A15" s="119" t="s">
        <v>4500</v>
      </c>
      <c r="B15" s="126" t="s">
        <v>4293</v>
      </c>
    </row>
    <row r="16" spans="1:2" ht="15.75">
      <c r="A16" s="119" t="s">
        <v>4501</v>
      </c>
      <c r="B16" s="126" t="s">
        <v>2390</v>
      </c>
    </row>
    <row r="17" spans="1:2" ht="15.75">
      <c r="A17" s="119" t="s">
        <v>4502</v>
      </c>
      <c r="B17" s="126" t="s">
        <v>4293</v>
      </c>
    </row>
    <row r="18" spans="1:2" ht="15.75">
      <c r="A18" s="119" t="s">
        <v>4503</v>
      </c>
      <c r="B18" s="126" t="s">
        <v>2390</v>
      </c>
    </row>
    <row r="19" spans="1:2" ht="15.75">
      <c r="A19" s="119" t="s">
        <v>4504</v>
      </c>
      <c r="B19" s="126" t="s">
        <v>1153</v>
      </c>
    </row>
    <row r="20" spans="1:2" ht="15.75">
      <c r="A20" s="119" t="s">
        <v>4505</v>
      </c>
      <c r="B20" s="126" t="s">
        <v>4293</v>
      </c>
    </row>
    <row r="21" spans="1:2" ht="15.75">
      <c r="A21" s="119" t="s">
        <v>4506</v>
      </c>
      <c r="B21" s="126" t="s">
        <v>2390</v>
      </c>
    </row>
    <row r="22" spans="1:2" ht="15.75">
      <c r="A22" s="119" t="s">
        <v>4507</v>
      </c>
      <c r="B22" s="126" t="s">
        <v>2390</v>
      </c>
    </row>
    <row r="23" spans="1:2" ht="15.75">
      <c r="A23" s="119" t="s">
        <v>4508</v>
      </c>
      <c r="B23" s="126" t="s">
        <v>4293</v>
      </c>
    </row>
    <row r="24" spans="1:2" ht="15.75">
      <c r="A24" s="119" t="s">
        <v>4509</v>
      </c>
      <c r="B24" s="126" t="s">
        <v>2390</v>
      </c>
    </row>
    <row r="25" spans="1:2" ht="15.75">
      <c r="A25" s="119" t="s">
        <v>4510</v>
      </c>
      <c r="B25" s="126" t="s">
        <v>1153</v>
      </c>
    </row>
    <row r="26" spans="1:2" ht="15.75">
      <c r="A26" s="119" t="s">
        <v>4511</v>
      </c>
      <c r="B26" s="126" t="s">
        <v>2390</v>
      </c>
    </row>
    <row r="27" spans="1:2" ht="15.75">
      <c r="A27" s="119" t="s">
        <v>4512</v>
      </c>
      <c r="B27" s="126" t="s">
        <v>1153</v>
      </c>
    </row>
    <row r="28" spans="1:2" ht="15.75">
      <c r="A28" s="119" t="s">
        <v>4513</v>
      </c>
      <c r="B28" s="126" t="s">
        <v>2390</v>
      </c>
    </row>
    <row r="29" spans="1:2" ht="15.75">
      <c r="A29" s="119" t="s">
        <v>4514</v>
      </c>
      <c r="B29" s="126" t="s">
        <v>2390</v>
      </c>
    </row>
    <row r="30" ht="15.75">
      <c r="A30" s="119"/>
    </row>
    <row r="31" ht="15.75">
      <c r="A31" s="119" t="s">
        <v>4515</v>
      </c>
    </row>
    <row r="32" spans="1:2" ht="15.75">
      <c r="A32" s="119" t="s">
        <v>4516</v>
      </c>
      <c r="B32" s="126" t="s">
        <v>2390</v>
      </c>
    </row>
    <row r="33" ht="15.75">
      <c r="A33" s="119" t="s">
        <v>4517</v>
      </c>
    </row>
    <row r="34" ht="15.75">
      <c r="A34" s="119"/>
    </row>
    <row r="35" ht="15.75">
      <c r="A35" s="119" t="s">
        <v>2887</v>
      </c>
    </row>
    <row r="36" spans="1:2" ht="15.75">
      <c r="A36" s="119" t="s">
        <v>4518</v>
      </c>
      <c r="B36" s="126" t="s">
        <v>4293</v>
      </c>
    </row>
    <row r="37" spans="1:2" ht="15.75">
      <c r="A37" s="119" t="s">
        <v>4519</v>
      </c>
      <c r="B37" s="126" t="s">
        <v>2213</v>
      </c>
    </row>
    <row r="38" spans="1:2" ht="15.75">
      <c r="A38" s="119" t="s">
        <v>4520</v>
      </c>
      <c r="B38" s="126" t="s">
        <v>4293</v>
      </c>
    </row>
    <row r="39" spans="1:2" ht="15.75">
      <c r="A39" s="119" t="s">
        <v>4521</v>
      </c>
      <c r="B39" s="126" t="s">
        <v>2459</v>
      </c>
    </row>
    <row r="40" spans="1:2" ht="15.75">
      <c r="A40" s="119" t="s">
        <v>4522</v>
      </c>
      <c r="B40" s="126" t="s">
        <v>1153</v>
      </c>
    </row>
    <row r="41" spans="1:2" ht="15.75">
      <c r="A41" s="119" t="s">
        <v>4523</v>
      </c>
      <c r="B41" s="126" t="s">
        <v>2225</v>
      </c>
    </row>
    <row r="42" spans="1:2" ht="15.75">
      <c r="A42" s="119" t="s">
        <v>4524</v>
      </c>
      <c r="B42" s="126" t="s">
        <v>6573</v>
      </c>
    </row>
    <row r="43" spans="1:2" ht="15.75">
      <c r="A43" s="119" t="s">
        <v>4525</v>
      </c>
      <c r="B43" s="126" t="s">
        <v>6573</v>
      </c>
    </row>
    <row r="44" spans="1:2" ht="15.75">
      <c r="A44" s="119" t="s">
        <v>4526</v>
      </c>
      <c r="B44" s="126" t="s">
        <v>4293</v>
      </c>
    </row>
    <row r="45" spans="1:2" ht="15.75">
      <c r="A45" s="119" t="s">
        <v>4527</v>
      </c>
      <c r="B45" s="126" t="s">
        <v>2213</v>
      </c>
    </row>
    <row r="46" spans="1:2" ht="15.75">
      <c r="A46" s="119" t="s">
        <v>4528</v>
      </c>
      <c r="B46" s="126" t="s">
        <v>1153</v>
      </c>
    </row>
    <row r="47" spans="1:2" ht="15.75">
      <c r="A47" s="119" t="s">
        <v>4529</v>
      </c>
      <c r="B47" s="126" t="s">
        <v>4293</v>
      </c>
    </row>
    <row r="48" spans="1:2" ht="15.75">
      <c r="A48" s="119" t="s">
        <v>4530</v>
      </c>
      <c r="B48" s="126" t="s">
        <v>2225</v>
      </c>
    </row>
    <row r="49" spans="1:2" ht="15.75">
      <c r="A49" s="119" t="s">
        <v>4531</v>
      </c>
      <c r="B49" s="126" t="s">
        <v>2390</v>
      </c>
    </row>
    <row r="50" spans="1:2" ht="15.75">
      <c r="A50" s="119" t="s">
        <v>4532</v>
      </c>
      <c r="B50" s="126" t="s">
        <v>6573</v>
      </c>
    </row>
    <row r="51" spans="1:2" ht="15.75">
      <c r="A51" s="119" t="s">
        <v>4533</v>
      </c>
      <c r="B51" s="126" t="s">
        <v>1153</v>
      </c>
    </row>
    <row r="52" spans="1:2" ht="15.75">
      <c r="A52" s="119" t="s">
        <v>4534</v>
      </c>
      <c r="B52" s="126" t="s">
        <v>6573</v>
      </c>
    </row>
    <row r="53" spans="1:2" ht="15.75">
      <c r="A53" s="119" t="s">
        <v>4535</v>
      </c>
      <c r="B53" s="126" t="s">
        <v>6573</v>
      </c>
    </row>
    <row r="54" spans="1:2" ht="15.75">
      <c r="A54" s="119" t="s">
        <v>4536</v>
      </c>
      <c r="B54" s="126" t="s">
        <v>1153</v>
      </c>
    </row>
    <row r="55" spans="1:2" ht="15.75">
      <c r="A55" s="119" t="s">
        <v>4537</v>
      </c>
      <c r="B55" s="126" t="s">
        <v>2459</v>
      </c>
    </row>
    <row r="56" spans="1:2" ht="15.75">
      <c r="A56" s="119" t="s">
        <v>4538</v>
      </c>
      <c r="B56" s="126" t="s">
        <v>4293</v>
      </c>
    </row>
    <row r="57" spans="1:2" ht="15.75">
      <c r="A57" s="119" t="s">
        <v>4539</v>
      </c>
      <c r="B57" s="126" t="s">
        <v>2459</v>
      </c>
    </row>
    <row r="58" spans="1:2" ht="15.75">
      <c r="A58" s="119" t="s">
        <v>4540</v>
      </c>
      <c r="B58" s="126" t="s">
        <v>1153</v>
      </c>
    </row>
    <row r="59" spans="1:2" ht="15.75">
      <c r="A59" s="119" t="s">
        <v>4541</v>
      </c>
      <c r="B59" s="126" t="s">
        <v>4293</v>
      </c>
    </row>
    <row r="60" spans="1:2" ht="15.75">
      <c r="A60" s="119" t="s">
        <v>4542</v>
      </c>
      <c r="B60" s="126" t="s">
        <v>4293</v>
      </c>
    </row>
    <row r="61" spans="1:2" ht="15.75">
      <c r="A61" s="119" t="s">
        <v>4543</v>
      </c>
      <c r="B61" s="126" t="s">
        <v>4293</v>
      </c>
    </row>
    <row r="62" spans="1:2" ht="15.75">
      <c r="A62" s="119" t="s">
        <v>4544</v>
      </c>
      <c r="B62" s="126" t="s">
        <v>2390</v>
      </c>
    </row>
    <row r="63" spans="1:2" ht="15.75">
      <c r="A63" s="119" t="s">
        <v>4545</v>
      </c>
      <c r="B63" s="126" t="s">
        <v>1153</v>
      </c>
    </row>
    <row r="64" spans="1:2" ht="15.75">
      <c r="A64" s="119" t="s">
        <v>4546</v>
      </c>
      <c r="B64" s="126" t="s">
        <v>4293</v>
      </c>
    </row>
    <row r="65" spans="1:2" ht="15.75">
      <c r="A65" s="119" t="s">
        <v>4547</v>
      </c>
      <c r="B65" s="126" t="s">
        <v>4293</v>
      </c>
    </row>
    <row r="66" spans="1:2" ht="15.75">
      <c r="A66" s="119" t="s">
        <v>4548</v>
      </c>
      <c r="B66" s="126" t="s">
        <v>2225</v>
      </c>
    </row>
    <row r="67" ht="15.75">
      <c r="A67" s="119"/>
    </row>
    <row r="68" ht="15.75">
      <c r="A68" s="119" t="s">
        <v>5781</v>
      </c>
    </row>
    <row r="69" spans="1:2" ht="15.75">
      <c r="A69" s="119" t="s">
        <v>4549</v>
      </c>
      <c r="B69" s="126" t="s">
        <v>2213</v>
      </c>
    </row>
    <row r="70" spans="1:2" ht="15.75">
      <c r="A70" s="119" t="s">
        <v>4550</v>
      </c>
      <c r="B70" s="126" t="s">
        <v>2213</v>
      </c>
    </row>
    <row r="71" ht="15.75">
      <c r="A71" s="119"/>
    </row>
    <row r="72" ht="15.75">
      <c r="A72" s="119" t="s">
        <v>6581</v>
      </c>
    </row>
    <row r="73" spans="1:2" ht="15.75">
      <c r="A73" s="119" t="s">
        <v>4551</v>
      </c>
      <c r="B73" s="126" t="s">
        <v>2390</v>
      </c>
    </row>
    <row r="74" spans="1:2" ht="15.75">
      <c r="A74" s="119" t="s">
        <v>4544</v>
      </c>
      <c r="B74" s="126" t="s">
        <v>2390</v>
      </c>
    </row>
    <row r="75" spans="1:2" ht="15.75">
      <c r="A75" s="119" t="s">
        <v>4552</v>
      </c>
      <c r="B75" s="126" t="s">
        <v>2390</v>
      </c>
    </row>
    <row r="76" spans="1:2" ht="15.75">
      <c r="A76" s="119" t="s">
        <v>4553</v>
      </c>
      <c r="B76" s="126" t="s">
        <v>2390</v>
      </c>
    </row>
    <row r="77" spans="1:2" ht="15.75">
      <c r="A77" s="119" t="s">
        <v>4538</v>
      </c>
      <c r="B77" s="126" t="s">
        <v>2390</v>
      </c>
    </row>
    <row r="78" spans="1:2" ht="15.75">
      <c r="A78" s="119" t="s">
        <v>4554</v>
      </c>
      <c r="B78" s="126" t="s">
        <v>1153</v>
      </c>
    </row>
    <row r="79" spans="1:2" ht="15.75">
      <c r="A79" s="119" t="s">
        <v>4555</v>
      </c>
      <c r="B79" s="126" t="s">
        <v>2390</v>
      </c>
    </row>
    <row r="80" spans="1:2" ht="15.75">
      <c r="A80" s="119" t="s">
        <v>4556</v>
      </c>
      <c r="B80" s="126" t="s">
        <v>2390</v>
      </c>
    </row>
    <row r="81" spans="1:2" ht="15.75">
      <c r="A81" s="119" t="s">
        <v>4557</v>
      </c>
      <c r="B81" s="126" t="s">
        <v>2390</v>
      </c>
    </row>
    <row r="82" spans="1:2" ht="15.75">
      <c r="A82" s="119" t="s">
        <v>4558</v>
      </c>
      <c r="B82" s="126" t="s">
        <v>2390</v>
      </c>
    </row>
    <row r="83" spans="1:2" ht="15.75">
      <c r="A83" s="119" t="s">
        <v>4559</v>
      </c>
      <c r="B83" s="126" t="s">
        <v>2390</v>
      </c>
    </row>
    <row r="84" spans="1:2" ht="15.75">
      <c r="A84" s="119" t="s">
        <v>4560</v>
      </c>
      <c r="B84" s="126" t="s">
        <v>1153</v>
      </c>
    </row>
    <row r="85" spans="1:2" ht="15.75">
      <c r="A85" s="119" t="s">
        <v>4561</v>
      </c>
      <c r="B85" s="126" t="s">
        <v>2390</v>
      </c>
    </row>
    <row r="86" spans="1:2" ht="15.75">
      <c r="A86" s="119" t="s">
        <v>4562</v>
      </c>
      <c r="B86" s="126" t="s">
        <v>2390</v>
      </c>
    </row>
    <row r="87" spans="1:2" ht="15.75">
      <c r="A87" s="119" t="s">
        <v>4563</v>
      </c>
      <c r="B87" s="126" t="s">
        <v>2390</v>
      </c>
    </row>
    <row r="88" spans="1:2" ht="15.75">
      <c r="A88" s="119" t="s">
        <v>4564</v>
      </c>
      <c r="B88" s="126" t="s">
        <v>1153</v>
      </c>
    </row>
    <row r="89" spans="1:2" ht="15.75">
      <c r="A89" s="119" t="s">
        <v>4565</v>
      </c>
      <c r="B89" s="126" t="s">
        <v>4293</v>
      </c>
    </row>
    <row r="90" spans="1:2" ht="15.75">
      <c r="A90" s="119" t="s">
        <v>4566</v>
      </c>
      <c r="B90" s="126" t="s">
        <v>4293</v>
      </c>
    </row>
    <row r="91" spans="1:2" ht="15.75">
      <c r="A91" s="119" t="s">
        <v>4567</v>
      </c>
      <c r="B91" s="126" t="s">
        <v>4293</v>
      </c>
    </row>
    <row r="92" spans="1:2" ht="15.75">
      <c r="A92" s="119" t="s">
        <v>4568</v>
      </c>
      <c r="B92" s="126" t="s">
        <v>4293</v>
      </c>
    </row>
    <row r="93" spans="1:2" ht="15.75">
      <c r="A93" s="119" t="s">
        <v>4569</v>
      </c>
      <c r="B93" s="126" t="s">
        <v>2390</v>
      </c>
    </row>
    <row r="94" spans="1:2" ht="15.75">
      <c r="A94" s="119" t="s">
        <v>4531</v>
      </c>
      <c r="B94" s="126" t="s">
        <v>2390</v>
      </c>
    </row>
    <row r="95" spans="1:2" ht="15.75">
      <c r="A95" s="119" t="s">
        <v>4529</v>
      </c>
      <c r="B95" s="126" t="s">
        <v>2390</v>
      </c>
    </row>
    <row r="96" spans="1:2" ht="15.75">
      <c r="A96" s="119" t="s">
        <v>4570</v>
      </c>
      <c r="B96" s="126" t="s">
        <v>2390</v>
      </c>
    </row>
    <row r="97" spans="1:2" ht="15.75">
      <c r="A97" s="119" t="s">
        <v>4571</v>
      </c>
      <c r="B97" s="126" t="s">
        <v>1153</v>
      </c>
    </row>
    <row r="98" spans="1:2" ht="15.75">
      <c r="A98" s="119" t="s">
        <v>4572</v>
      </c>
      <c r="B98" s="126" t="s">
        <v>2390</v>
      </c>
    </row>
    <row r="99" ht="15.75">
      <c r="A99" s="119"/>
    </row>
    <row r="100" ht="15.75">
      <c r="A100" s="119" t="s">
        <v>4573</v>
      </c>
    </row>
    <row r="101" ht="15.75">
      <c r="A101" s="119"/>
    </row>
    <row r="102" ht="15.75">
      <c r="A102" s="119" t="s">
        <v>2865</v>
      </c>
    </row>
    <row r="103" spans="1:2" ht="15.75">
      <c r="A103" s="119" t="s">
        <v>4574</v>
      </c>
      <c r="B103" s="126" t="s">
        <v>2213</v>
      </c>
    </row>
    <row r="104" spans="1:2" ht="15.75">
      <c r="A104" s="119" t="s">
        <v>4575</v>
      </c>
      <c r="B104" s="126" t="s">
        <v>2213</v>
      </c>
    </row>
    <row r="105" spans="1:2" ht="15.75">
      <c r="A105" s="119" t="s">
        <v>4576</v>
      </c>
      <c r="B105" s="126" t="s">
        <v>2213</v>
      </c>
    </row>
    <row r="106" spans="1:2" ht="15.75">
      <c r="A106" s="119" t="s">
        <v>4577</v>
      </c>
      <c r="B106" s="126" t="s">
        <v>2213</v>
      </c>
    </row>
    <row r="107" ht="15.75">
      <c r="A107" s="119"/>
    </row>
    <row r="108" ht="15.75">
      <c r="A108" s="119" t="s">
        <v>6581</v>
      </c>
    </row>
    <row r="109" spans="1:2" ht="15.75">
      <c r="A109" s="119" t="s">
        <v>4578</v>
      </c>
      <c r="B109" s="126" t="s">
        <v>2213</v>
      </c>
    </row>
    <row r="110" spans="1:2" ht="15.75">
      <c r="A110" s="119" t="s">
        <v>4579</v>
      </c>
      <c r="B110" s="126" t="s">
        <v>2213</v>
      </c>
    </row>
    <row r="111" ht="15.75">
      <c r="A111" s="119"/>
    </row>
    <row r="112" ht="15.75">
      <c r="A112" s="119" t="s">
        <v>2873</v>
      </c>
    </row>
    <row r="113" spans="1:2" ht="15.75">
      <c r="A113" s="119" t="s">
        <v>4580</v>
      </c>
      <c r="B113" s="126" t="s">
        <v>2213</v>
      </c>
    </row>
    <row r="114" spans="1:2" ht="15.75">
      <c r="A114" s="119" t="s">
        <v>4581</v>
      </c>
      <c r="B114" s="126" t="s">
        <v>2459</v>
      </c>
    </row>
    <row r="115" spans="1:2" ht="15.75">
      <c r="A115" s="119" t="s">
        <v>2876</v>
      </c>
      <c r="B115" s="126" t="s">
        <v>2213</v>
      </c>
    </row>
    <row r="116" spans="1:2" ht="15.75">
      <c r="A116" s="119" t="s">
        <v>4582</v>
      </c>
      <c r="B116" s="126" t="s">
        <v>2459</v>
      </c>
    </row>
    <row r="117" spans="1:2" ht="15.75">
      <c r="A117" s="119" t="s">
        <v>4583</v>
      </c>
      <c r="B117" s="126" t="s">
        <v>2213</v>
      </c>
    </row>
    <row r="118" spans="1:2" ht="15.75">
      <c r="A118" s="119" t="s">
        <v>4584</v>
      </c>
      <c r="B118" s="126" t="s">
        <v>2459</v>
      </c>
    </row>
    <row r="119" spans="1:2" ht="15.75">
      <c r="A119" s="119" t="s">
        <v>4585</v>
      </c>
      <c r="B119" s="126" t="s">
        <v>2213</v>
      </c>
    </row>
    <row r="120" spans="1:2" ht="15.75">
      <c r="A120" s="119" t="s">
        <v>4586</v>
      </c>
      <c r="B120" s="126" t="s">
        <v>2213</v>
      </c>
    </row>
    <row r="121" spans="1:2" ht="15.75">
      <c r="A121" s="119" t="s">
        <v>4587</v>
      </c>
      <c r="B121" s="126" t="s">
        <v>2213</v>
      </c>
    </row>
    <row r="122" spans="1:2" ht="15.75">
      <c r="A122" s="119" t="s">
        <v>4588</v>
      </c>
      <c r="B122" s="126" t="s">
        <v>2213</v>
      </c>
    </row>
    <row r="123" spans="1:2" ht="15.75">
      <c r="A123" s="119" t="s">
        <v>4589</v>
      </c>
      <c r="B123" s="126" t="s">
        <v>2213</v>
      </c>
    </row>
    <row r="124" spans="1:2" ht="15.75">
      <c r="A124" s="119" t="s">
        <v>2884</v>
      </c>
      <c r="B124" s="126" t="s">
        <v>2213</v>
      </c>
    </row>
    <row r="125" spans="1:2" ht="15.75">
      <c r="A125" s="119" t="s">
        <v>4590</v>
      </c>
      <c r="B125" s="126" t="s">
        <v>2213</v>
      </c>
    </row>
    <row r="126" spans="1:2" ht="15.75">
      <c r="A126" s="119" t="s">
        <v>4591</v>
      </c>
      <c r="B126" s="126" t="s">
        <v>2213</v>
      </c>
    </row>
    <row r="127" ht="15.75">
      <c r="A127" s="119"/>
    </row>
    <row r="128" ht="15.75">
      <c r="A128" s="119" t="s">
        <v>2887</v>
      </c>
    </row>
    <row r="129" spans="1:2" ht="15.75">
      <c r="A129" s="119" t="s">
        <v>4586</v>
      </c>
      <c r="B129" s="126" t="s">
        <v>2213</v>
      </c>
    </row>
    <row r="130" spans="1:2" ht="15.75">
      <c r="A130" s="119" t="s">
        <v>4592</v>
      </c>
      <c r="B130" s="126" t="s">
        <v>2213</v>
      </c>
    </row>
    <row r="131" spans="1:2" ht="15.75">
      <c r="A131" s="119" t="s">
        <v>4593</v>
      </c>
      <c r="B131" s="126" t="s">
        <v>4293</v>
      </c>
    </row>
    <row r="132" ht="15.75">
      <c r="A132" s="119"/>
    </row>
    <row r="133" ht="20.25">
      <c r="A133" s="120"/>
    </row>
    <row r="134" ht="20.25">
      <c r="A134" s="120" t="s">
        <v>4594</v>
      </c>
    </row>
    <row r="135" spans="1:2" ht="15.75">
      <c r="A135" s="119" t="s">
        <v>4595</v>
      </c>
      <c r="B135" s="126" t="s">
        <v>2213</v>
      </c>
    </row>
    <row r="136" spans="1:2" ht="15.75">
      <c r="A136" s="119" t="s">
        <v>4596</v>
      </c>
      <c r="B136" s="126" t="s">
        <v>2213</v>
      </c>
    </row>
    <row r="137" spans="1:2" ht="15.75">
      <c r="A137" s="119" t="s">
        <v>4597</v>
      </c>
      <c r="B137" s="126" t="s">
        <v>2213</v>
      </c>
    </row>
    <row r="138" spans="1:2" ht="15.75">
      <c r="A138" s="119" t="s">
        <v>4598</v>
      </c>
      <c r="B138" s="126" t="s">
        <v>2213</v>
      </c>
    </row>
    <row r="139" spans="1:2" ht="15.75">
      <c r="A139" s="119" t="s">
        <v>4599</v>
      </c>
      <c r="B139" s="126" t="s">
        <v>2213</v>
      </c>
    </row>
    <row r="140" spans="1:2" ht="15.75">
      <c r="A140" s="119" t="s">
        <v>4600</v>
      </c>
      <c r="B140" s="126" t="s">
        <v>2213</v>
      </c>
    </row>
    <row r="141" spans="1:2" ht="15.75">
      <c r="A141" s="119" t="s">
        <v>4601</v>
      </c>
      <c r="B141" s="126" t="s">
        <v>2213</v>
      </c>
    </row>
    <row r="142" spans="1:2" ht="15.75">
      <c r="A142" s="119" t="s">
        <v>4602</v>
      </c>
      <c r="B142" s="126" t="s">
        <v>2213</v>
      </c>
    </row>
    <row r="143" spans="1:2" ht="15.75">
      <c r="A143" s="119" t="s">
        <v>2581</v>
      </c>
      <c r="B143" s="126" t="s">
        <v>2213</v>
      </c>
    </row>
    <row r="144" spans="1:2" ht="15.75">
      <c r="A144" s="119" t="s">
        <v>4603</v>
      </c>
      <c r="B144" s="126" t="s">
        <v>2213</v>
      </c>
    </row>
    <row r="145" spans="1:2" ht="15.75">
      <c r="A145" s="119" t="s">
        <v>4604</v>
      </c>
      <c r="B145" s="126" t="s">
        <v>2213</v>
      </c>
    </row>
    <row r="146" spans="1:2" ht="15.75">
      <c r="A146" s="119" t="s">
        <v>4605</v>
      </c>
      <c r="B146" s="126" t="s">
        <v>2213</v>
      </c>
    </row>
    <row r="147" spans="1:2" ht="15.75">
      <c r="A147" s="119" t="s">
        <v>4606</v>
      </c>
      <c r="B147" s="126" t="s">
        <v>2213</v>
      </c>
    </row>
    <row r="148" spans="1:2" ht="15.75">
      <c r="A148" s="119" t="s">
        <v>4607</v>
      </c>
      <c r="B148" s="126" t="s">
        <v>2213</v>
      </c>
    </row>
    <row r="149" spans="1:2" ht="15.75">
      <c r="A149" s="119" t="s">
        <v>4608</v>
      </c>
      <c r="B149" s="126" t="s">
        <v>2213</v>
      </c>
    </row>
    <row r="150" spans="1:2" ht="15.75">
      <c r="A150" s="119" t="s">
        <v>4609</v>
      </c>
      <c r="B150" s="126" t="s">
        <v>2213</v>
      </c>
    </row>
    <row r="151" spans="1:2" ht="15.75">
      <c r="A151" s="119" t="s">
        <v>4610</v>
      </c>
      <c r="B151" s="126" t="s">
        <v>2213</v>
      </c>
    </row>
    <row r="152" spans="1:2" ht="15.75">
      <c r="A152" s="119" t="s">
        <v>4611</v>
      </c>
      <c r="B152" s="126" t="s">
        <v>2213</v>
      </c>
    </row>
    <row r="153" spans="1:2" ht="15.75">
      <c r="A153" s="119" t="s">
        <v>4612</v>
      </c>
      <c r="B153" s="126" t="s">
        <v>2213</v>
      </c>
    </row>
    <row r="154" spans="1:2" ht="15.75">
      <c r="A154" s="119" t="s">
        <v>4613</v>
      </c>
      <c r="B154" s="126" t="s">
        <v>2213</v>
      </c>
    </row>
    <row r="155" spans="1:2" ht="15.75">
      <c r="A155" s="119" t="s">
        <v>4614</v>
      </c>
      <c r="B155" s="126" t="s">
        <v>2213</v>
      </c>
    </row>
    <row r="156" spans="1:2" ht="15.75">
      <c r="A156" s="119" t="s">
        <v>4615</v>
      </c>
      <c r="B156" s="126" t="s">
        <v>2213</v>
      </c>
    </row>
    <row r="157" spans="1:2" ht="15.75">
      <c r="A157" s="119" t="s">
        <v>4616</v>
      </c>
      <c r="B157" s="126" t="s">
        <v>2213</v>
      </c>
    </row>
    <row r="158" spans="1:2" ht="15.75">
      <c r="A158" s="119" t="s">
        <v>4617</v>
      </c>
      <c r="B158" s="126" t="s">
        <v>2213</v>
      </c>
    </row>
    <row r="159" spans="1:2" ht="15.75">
      <c r="A159" s="119" t="s">
        <v>4618</v>
      </c>
      <c r="B159" s="126" t="s">
        <v>2213</v>
      </c>
    </row>
    <row r="160" spans="1:2" ht="15.75">
      <c r="A160" s="119" t="s">
        <v>4619</v>
      </c>
      <c r="B160" s="126" t="s">
        <v>2213</v>
      </c>
    </row>
    <row r="161" spans="1:2" ht="15.75">
      <c r="A161" s="119" t="s">
        <v>4620</v>
      </c>
      <c r="B161" s="126" t="s">
        <v>2213</v>
      </c>
    </row>
    <row r="162" spans="1:2" ht="15.75">
      <c r="A162" s="119" t="s">
        <v>4621</v>
      </c>
      <c r="B162" s="126" t="s">
        <v>2213</v>
      </c>
    </row>
    <row r="163" spans="1:2" ht="15.75">
      <c r="A163" s="119" t="s">
        <v>6727</v>
      </c>
      <c r="B163" s="126" t="s">
        <v>2213</v>
      </c>
    </row>
    <row r="164" spans="1:2" ht="15.75">
      <c r="A164" s="119" t="s">
        <v>4622</v>
      </c>
      <c r="B164" s="126" t="s">
        <v>2213</v>
      </c>
    </row>
    <row r="165" spans="1:2" ht="15.75">
      <c r="A165" s="119" t="s">
        <v>4623</v>
      </c>
      <c r="B165" s="126" t="s">
        <v>2213</v>
      </c>
    </row>
    <row r="166" spans="1:2" ht="15.75">
      <c r="A166" s="119" t="s">
        <v>5956</v>
      </c>
      <c r="B166" s="126" t="s">
        <v>2213</v>
      </c>
    </row>
    <row r="167" spans="1:2" ht="15.75">
      <c r="A167" s="119" t="s">
        <v>4624</v>
      </c>
      <c r="B167" s="105">
        <v>0</v>
      </c>
    </row>
    <row r="168" spans="1:2" ht="15.75">
      <c r="A168" s="119" t="s">
        <v>4625</v>
      </c>
      <c r="B168" s="126" t="s">
        <v>2213</v>
      </c>
    </row>
    <row r="169" spans="1:2" ht="15.75">
      <c r="A169" s="119" t="s">
        <v>4626</v>
      </c>
      <c r="B169" s="126" t="s">
        <v>2213</v>
      </c>
    </row>
    <row r="170" spans="1:2" ht="15.75">
      <c r="A170" s="119" t="s">
        <v>4627</v>
      </c>
      <c r="B170" s="126" t="s">
        <v>2213</v>
      </c>
    </row>
    <row r="171" spans="1:2" ht="15.75">
      <c r="A171" s="119" t="s">
        <v>4628</v>
      </c>
      <c r="B171" s="126" t="s">
        <v>2213</v>
      </c>
    </row>
    <row r="172" spans="1:2" ht="15.75">
      <c r="A172" s="119" t="s">
        <v>4629</v>
      </c>
      <c r="B172" s="105">
        <v>0</v>
      </c>
    </row>
    <row r="173" spans="1:2" ht="15.75">
      <c r="A173" s="119" t="s">
        <v>4630</v>
      </c>
      <c r="B173" s="105">
        <v>0</v>
      </c>
    </row>
    <row r="174" spans="1:2" ht="15.75">
      <c r="A174" s="119" t="s">
        <v>4631</v>
      </c>
      <c r="B174" s="126" t="s">
        <v>2213</v>
      </c>
    </row>
    <row r="175" spans="1:2" ht="15.75">
      <c r="A175" s="119" t="s">
        <v>4632</v>
      </c>
      <c r="B175" s="126" t="s">
        <v>2213</v>
      </c>
    </row>
    <row r="176" spans="1:2" ht="15.75">
      <c r="A176" s="119" t="s">
        <v>4633</v>
      </c>
      <c r="B176" s="126" t="s">
        <v>2213</v>
      </c>
    </row>
    <row r="177" spans="1:2" ht="15.75">
      <c r="A177" s="119" t="s">
        <v>4634</v>
      </c>
      <c r="B177" s="126" t="s">
        <v>2213</v>
      </c>
    </row>
    <row r="178" spans="1:2" ht="15.75">
      <c r="A178" s="119" t="s">
        <v>4929</v>
      </c>
      <c r="B178" s="126" t="s">
        <v>2213</v>
      </c>
    </row>
    <row r="179" spans="1:2" ht="15.75">
      <c r="A179" s="119" t="s">
        <v>4930</v>
      </c>
      <c r="B179" s="126" t="s">
        <v>2213</v>
      </c>
    </row>
    <row r="180" spans="1:2" ht="15.75">
      <c r="A180" s="119" t="s">
        <v>1792</v>
      </c>
      <c r="B180" s="126" t="s">
        <v>2213</v>
      </c>
    </row>
    <row r="181" spans="1:2" ht="15.75">
      <c r="A181" s="119" t="s">
        <v>4931</v>
      </c>
      <c r="B181" s="126" t="s">
        <v>2213</v>
      </c>
    </row>
    <row r="182" spans="1:2" ht="15.75">
      <c r="A182" s="119" t="s">
        <v>4932</v>
      </c>
      <c r="B182" s="126" t="s">
        <v>2213</v>
      </c>
    </row>
    <row r="183" spans="1:2" ht="15.75">
      <c r="A183" s="119" t="s">
        <v>4933</v>
      </c>
      <c r="B183" s="126" t="s">
        <v>2213</v>
      </c>
    </row>
    <row r="184" spans="1:2" ht="15.75">
      <c r="A184" s="119" t="s">
        <v>4934</v>
      </c>
      <c r="B184" s="126" t="s">
        <v>2213</v>
      </c>
    </row>
    <row r="185" spans="1:2" ht="15.75">
      <c r="A185" s="119" t="s">
        <v>4935</v>
      </c>
      <c r="B185" s="126" t="s">
        <v>2213</v>
      </c>
    </row>
    <row r="186" spans="1:2" ht="15.75">
      <c r="A186" s="119" t="s">
        <v>4936</v>
      </c>
      <c r="B186" s="126" t="s">
        <v>2213</v>
      </c>
    </row>
    <row r="187" spans="1:2" ht="15.75">
      <c r="A187" s="119" t="s">
        <v>4937</v>
      </c>
      <c r="B187" s="126" t="s">
        <v>2213</v>
      </c>
    </row>
    <row r="188" spans="1:2" ht="15.75">
      <c r="A188" s="119" t="s">
        <v>4938</v>
      </c>
      <c r="B188" s="126" t="s">
        <v>2213</v>
      </c>
    </row>
    <row r="189" spans="1:2" ht="15.75">
      <c r="A189" s="119" t="s">
        <v>4939</v>
      </c>
      <c r="B189" s="126" t="s">
        <v>2213</v>
      </c>
    </row>
    <row r="190" spans="1:2" ht="15.75">
      <c r="A190" s="119" t="s">
        <v>6732</v>
      </c>
      <c r="B190" s="126" t="s">
        <v>2213</v>
      </c>
    </row>
    <row r="191" spans="1:2" ht="15.75">
      <c r="A191" s="119" t="s">
        <v>4940</v>
      </c>
      <c r="B191" s="126" t="s">
        <v>2213</v>
      </c>
    </row>
    <row r="192" spans="1:2" ht="15.75">
      <c r="A192" s="119" t="s">
        <v>4941</v>
      </c>
      <c r="B192" s="126" t="s">
        <v>2213</v>
      </c>
    </row>
    <row r="193" spans="1:2" ht="15.75">
      <c r="A193" s="119" t="s">
        <v>4942</v>
      </c>
      <c r="B193" s="126" t="s">
        <v>2213</v>
      </c>
    </row>
    <row r="194" spans="1:2" ht="15.75">
      <c r="A194" s="119" t="s">
        <v>4943</v>
      </c>
      <c r="B194" s="126" t="s">
        <v>2213</v>
      </c>
    </row>
    <row r="195" spans="1:2" ht="15.75">
      <c r="A195" s="119" t="s">
        <v>4944</v>
      </c>
      <c r="B195" s="126" t="s">
        <v>2213</v>
      </c>
    </row>
    <row r="196" spans="1:2" ht="15.75">
      <c r="A196" s="119" t="s">
        <v>4945</v>
      </c>
      <c r="B196" s="126" t="s">
        <v>2213</v>
      </c>
    </row>
    <row r="197" spans="1:2" ht="15.75">
      <c r="A197" s="119" t="s">
        <v>4946</v>
      </c>
      <c r="B197" s="126" t="s">
        <v>2213</v>
      </c>
    </row>
    <row r="198" spans="1:2" ht="15.75">
      <c r="A198" s="119" t="s">
        <v>4947</v>
      </c>
      <c r="B198" s="126" t="s">
        <v>2213</v>
      </c>
    </row>
    <row r="199" spans="1:2" ht="15.75">
      <c r="A199" s="119" t="s">
        <v>4948</v>
      </c>
      <c r="B199" s="126" t="s">
        <v>2213</v>
      </c>
    </row>
    <row r="200" spans="1:2" ht="15.75">
      <c r="A200" s="119" t="s">
        <v>4949</v>
      </c>
      <c r="B200" s="126" t="s">
        <v>2213</v>
      </c>
    </row>
    <row r="201" spans="1:2" ht="15.75">
      <c r="A201" s="119" t="s">
        <v>4950</v>
      </c>
      <c r="B201" s="126" t="s">
        <v>2213</v>
      </c>
    </row>
    <row r="202" spans="1:2" ht="15.75">
      <c r="A202" s="119" t="s">
        <v>4951</v>
      </c>
      <c r="B202" s="126" t="s">
        <v>2213</v>
      </c>
    </row>
    <row r="203" spans="1:2" ht="15.75">
      <c r="A203" s="119" t="s">
        <v>4952</v>
      </c>
      <c r="B203" s="126" t="s">
        <v>2213</v>
      </c>
    </row>
    <row r="204" spans="1:2" ht="15.75">
      <c r="A204" s="119" t="s">
        <v>6734</v>
      </c>
      <c r="B204" s="126" t="s">
        <v>2213</v>
      </c>
    </row>
    <row r="205" spans="1:2" ht="15.75">
      <c r="A205" s="119" t="s">
        <v>4953</v>
      </c>
      <c r="B205" s="126" t="s">
        <v>2213</v>
      </c>
    </row>
    <row r="206" spans="1:2" ht="15.75">
      <c r="A206" s="119" t="s">
        <v>4954</v>
      </c>
      <c r="B206" s="126" t="s">
        <v>2213</v>
      </c>
    </row>
    <row r="207" spans="1:2" ht="15.75">
      <c r="A207" s="119" t="s">
        <v>4955</v>
      </c>
      <c r="B207" s="126" t="s">
        <v>2213</v>
      </c>
    </row>
    <row r="208" spans="1:2" ht="15.75">
      <c r="A208" s="119" t="s">
        <v>4956</v>
      </c>
      <c r="B208" s="126" t="s">
        <v>2213</v>
      </c>
    </row>
    <row r="209" spans="1:2" ht="15.75">
      <c r="A209" s="119" t="s">
        <v>4957</v>
      </c>
      <c r="B209" s="126" t="s">
        <v>2213</v>
      </c>
    </row>
    <row r="210" spans="1:2" ht="15.75">
      <c r="A210" s="119" t="s">
        <v>4958</v>
      </c>
      <c r="B210" s="126" t="s">
        <v>2213</v>
      </c>
    </row>
    <row r="211" spans="1:2" ht="15.75">
      <c r="A211" s="119" t="s">
        <v>4959</v>
      </c>
      <c r="B211" s="126" t="s">
        <v>2213</v>
      </c>
    </row>
    <row r="212" spans="1:2" ht="15.75">
      <c r="A212" s="119" t="s">
        <v>4960</v>
      </c>
      <c r="B212" s="126" t="s">
        <v>2213</v>
      </c>
    </row>
    <row r="213" spans="1:2" ht="15.75">
      <c r="A213" s="119" t="s">
        <v>4961</v>
      </c>
      <c r="B213" s="126" t="s">
        <v>2213</v>
      </c>
    </row>
    <row r="214" spans="1:2" ht="15.75">
      <c r="A214" s="119" t="s">
        <v>4962</v>
      </c>
      <c r="B214" s="126" t="s">
        <v>2213</v>
      </c>
    </row>
    <row r="215" spans="1:2" ht="15.75">
      <c r="A215" s="119" t="s">
        <v>4963</v>
      </c>
      <c r="B215" s="126" t="s">
        <v>2213</v>
      </c>
    </row>
    <row r="216" spans="1:2" ht="15.75">
      <c r="A216" s="119" t="s">
        <v>4963</v>
      </c>
      <c r="B216" s="126" t="s">
        <v>2213</v>
      </c>
    </row>
    <row r="217" spans="1:2" ht="15.75">
      <c r="A217" s="119" t="s">
        <v>4964</v>
      </c>
      <c r="B217" s="126" t="s">
        <v>2213</v>
      </c>
    </row>
    <row r="218" spans="1:2" ht="15.75">
      <c r="A218" s="119" t="s">
        <v>4965</v>
      </c>
      <c r="B218" s="126" t="s">
        <v>2213</v>
      </c>
    </row>
    <row r="219" spans="1:2" ht="15.75">
      <c r="A219" s="119" t="s">
        <v>4966</v>
      </c>
      <c r="B219" s="126" t="s">
        <v>2213</v>
      </c>
    </row>
    <row r="220" spans="1:2" ht="15.75">
      <c r="A220" s="119" t="s">
        <v>4967</v>
      </c>
      <c r="B220" s="126" t="s">
        <v>2213</v>
      </c>
    </row>
    <row r="221" spans="1:2" ht="15.75">
      <c r="A221" s="119" t="s">
        <v>4968</v>
      </c>
      <c r="B221" s="126" t="s">
        <v>2213</v>
      </c>
    </row>
    <row r="222" spans="1:2" ht="15.75">
      <c r="A222" s="119" t="s">
        <v>4969</v>
      </c>
      <c r="B222" s="126" t="s">
        <v>2213</v>
      </c>
    </row>
    <row r="223" spans="1:2" ht="15.75">
      <c r="A223" s="119" t="s">
        <v>4970</v>
      </c>
      <c r="B223" s="126" t="s">
        <v>2213</v>
      </c>
    </row>
    <row r="224" spans="1:2" ht="15.75">
      <c r="A224" s="119" t="s">
        <v>4971</v>
      </c>
      <c r="B224" s="126" t="s">
        <v>2213</v>
      </c>
    </row>
    <row r="225" spans="1:2" ht="15.75">
      <c r="A225" s="119" t="s">
        <v>6705</v>
      </c>
      <c r="B225" s="126" t="s">
        <v>2213</v>
      </c>
    </row>
    <row r="226" spans="1:2" ht="15.75">
      <c r="A226" s="119" t="s">
        <v>6706</v>
      </c>
      <c r="B226" s="126" t="s">
        <v>2213</v>
      </c>
    </row>
    <row r="227" spans="1:2" ht="15.75">
      <c r="A227" s="119" t="s">
        <v>5305</v>
      </c>
      <c r="B227" s="126" t="s">
        <v>2213</v>
      </c>
    </row>
    <row r="228" spans="1:2" ht="15.75">
      <c r="A228" s="119" t="s">
        <v>5306</v>
      </c>
      <c r="B228" s="126" t="s">
        <v>2213</v>
      </c>
    </row>
    <row r="229" spans="1:2" ht="15.75">
      <c r="A229" s="119" t="s">
        <v>5307</v>
      </c>
      <c r="B229" s="126" t="s">
        <v>2213</v>
      </c>
    </row>
    <row r="230" spans="1:2" ht="15.75">
      <c r="A230" s="119" t="s">
        <v>5308</v>
      </c>
      <c r="B230" s="126" t="s">
        <v>2213</v>
      </c>
    </row>
    <row r="231" spans="1:2" ht="15.75">
      <c r="A231" s="119" t="s">
        <v>5309</v>
      </c>
      <c r="B231" s="126" t="s">
        <v>2213</v>
      </c>
    </row>
    <row r="232" spans="1:2" ht="15.75">
      <c r="A232" s="119" t="s">
        <v>5310</v>
      </c>
      <c r="B232" s="126" t="s">
        <v>2213</v>
      </c>
    </row>
    <row r="233" spans="1:2" ht="15.75">
      <c r="A233" s="119" t="s">
        <v>5311</v>
      </c>
      <c r="B233" s="126" t="s">
        <v>2213</v>
      </c>
    </row>
    <row r="234" spans="1:2" ht="15.75">
      <c r="A234" s="119" t="s">
        <v>5312</v>
      </c>
      <c r="B234" s="126" t="s">
        <v>2213</v>
      </c>
    </row>
    <row r="235" ht="15.75">
      <c r="A235" s="119"/>
    </row>
    <row r="236" ht="15.75">
      <c r="A236" s="119" t="s">
        <v>6739</v>
      </c>
    </row>
    <row r="237" ht="15.75">
      <c r="A237" s="119"/>
    </row>
    <row r="238" spans="1:2" ht="15.75">
      <c r="A238" s="119" t="s">
        <v>4615</v>
      </c>
      <c r="B238" s="126" t="s">
        <v>2213</v>
      </c>
    </row>
    <row r="239" spans="1:2" ht="15.75">
      <c r="A239" s="119" t="s">
        <v>4608</v>
      </c>
      <c r="B239" s="126" t="s">
        <v>2213</v>
      </c>
    </row>
    <row r="240" spans="1:2" ht="15.75">
      <c r="A240" s="119" t="s">
        <v>5313</v>
      </c>
      <c r="B240" s="126" t="s">
        <v>2213</v>
      </c>
    </row>
    <row r="241" spans="1:2" ht="15.75">
      <c r="A241" s="119" t="s">
        <v>5314</v>
      </c>
      <c r="B241" s="126" t="s">
        <v>2213</v>
      </c>
    </row>
    <row r="242" spans="1:2" ht="15.75">
      <c r="A242" s="119" t="s">
        <v>5315</v>
      </c>
      <c r="B242" s="126" t="s">
        <v>2213</v>
      </c>
    </row>
    <row r="243" spans="1:2" ht="15.75">
      <c r="A243" s="119" t="s">
        <v>5316</v>
      </c>
      <c r="B243" s="126" t="s">
        <v>2213</v>
      </c>
    </row>
    <row r="244" spans="1:2" ht="15.75">
      <c r="A244" s="119" t="s">
        <v>5317</v>
      </c>
      <c r="B244" s="126" t="s">
        <v>2213</v>
      </c>
    </row>
    <row r="245" spans="1:2" ht="15.75">
      <c r="A245" s="119" t="s">
        <v>5318</v>
      </c>
      <c r="B245" s="126" t="s">
        <v>2213</v>
      </c>
    </row>
    <row r="246" spans="1:2" ht="15.75">
      <c r="A246" s="119" t="s">
        <v>5319</v>
      </c>
      <c r="B246" s="126" t="s">
        <v>2213</v>
      </c>
    </row>
    <row r="247" spans="1:2" ht="15.75">
      <c r="A247" s="119" t="s">
        <v>1792</v>
      </c>
      <c r="B247" s="126" t="s">
        <v>2213</v>
      </c>
    </row>
    <row r="248" spans="1:2" ht="15.75">
      <c r="A248" s="119" t="s">
        <v>5320</v>
      </c>
      <c r="B248" s="126" t="s">
        <v>2213</v>
      </c>
    </row>
    <row r="249" spans="1:2" ht="15.75">
      <c r="A249" s="119" t="s">
        <v>5321</v>
      </c>
      <c r="B249" s="126" t="s">
        <v>2213</v>
      </c>
    </row>
    <row r="250" spans="1:2" ht="15.75">
      <c r="A250" s="119" t="s">
        <v>5322</v>
      </c>
      <c r="B250" s="126" t="s">
        <v>2213</v>
      </c>
    </row>
    <row r="251" spans="1:2" ht="15.75">
      <c r="A251" s="119" t="s">
        <v>5323</v>
      </c>
      <c r="B251" s="126" t="s">
        <v>2213</v>
      </c>
    </row>
    <row r="252" spans="1:2" ht="15.75">
      <c r="A252" s="119" t="s">
        <v>5324</v>
      </c>
      <c r="B252" s="126" t="s">
        <v>2213</v>
      </c>
    </row>
    <row r="253" spans="1:2" ht="15.75">
      <c r="A253" s="119" t="s">
        <v>5325</v>
      </c>
      <c r="B253" s="126" t="s">
        <v>2213</v>
      </c>
    </row>
    <row r="254" spans="1:2" ht="15.75">
      <c r="A254" s="119" t="s">
        <v>5326</v>
      </c>
      <c r="B254" s="126" t="s">
        <v>2213</v>
      </c>
    </row>
    <row r="255" spans="1:2" ht="15.75">
      <c r="A255" s="119" t="s">
        <v>5327</v>
      </c>
      <c r="B255" s="126" t="s">
        <v>2213</v>
      </c>
    </row>
    <row r="256" spans="1:2" ht="15.75">
      <c r="A256" s="119" t="s">
        <v>5328</v>
      </c>
      <c r="B256" s="126" t="s">
        <v>2213</v>
      </c>
    </row>
    <row r="257" spans="1:2" ht="15.75">
      <c r="A257" s="119" t="s">
        <v>5329</v>
      </c>
      <c r="B257" s="126" t="s">
        <v>2213</v>
      </c>
    </row>
    <row r="258" spans="1:2" ht="15.75">
      <c r="A258" s="119" t="s">
        <v>5330</v>
      </c>
      <c r="B258" s="126" t="s">
        <v>2213</v>
      </c>
    </row>
    <row r="259" spans="1:2" ht="15.75">
      <c r="A259" s="119" t="s">
        <v>5331</v>
      </c>
      <c r="B259" s="126" t="s">
        <v>2213</v>
      </c>
    </row>
    <row r="260" spans="1:2" ht="15.75">
      <c r="A260" s="119" t="s">
        <v>5332</v>
      </c>
      <c r="B260" s="126" t="s">
        <v>2213</v>
      </c>
    </row>
    <row r="261" spans="1:2" ht="15.75">
      <c r="A261" s="119" t="s">
        <v>5333</v>
      </c>
      <c r="B261" s="126" t="s">
        <v>2213</v>
      </c>
    </row>
    <row r="262" spans="1:2" ht="15.75">
      <c r="A262" s="119" t="s">
        <v>5334</v>
      </c>
      <c r="B262" s="126" t="s">
        <v>2213</v>
      </c>
    </row>
    <row r="263" spans="1:2" ht="15.75">
      <c r="A263" s="119" t="s">
        <v>5335</v>
      </c>
      <c r="B263" s="126" t="s">
        <v>2213</v>
      </c>
    </row>
    <row r="264" spans="1:2" ht="15.75">
      <c r="A264" s="119" t="s">
        <v>5336</v>
      </c>
      <c r="B264" s="126" t="s">
        <v>2213</v>
      </c>
    </row>
    <row r="265" spans="1:2" ht="15.75">
      <c r="A265" s="119" t="s">
        <v>5337</v>
      </c>
      <c r="B265" s="126" t="s">
        <v>2213</v>
      </c>
    </row>
    <row r="266" ht="15.75">
      <c r="A266" s="119" t="s">
        <v>5338</v>
      </c>
    </row>
    <row r="267" ht="15.75">
      <c r="A267" s="119"/>
    </row>
    <row r="268" ht="15.75">
      <c r="A268" s="119" t="s">
        <v>1516</v>
      </c>
    </row>
    <row r="269" spans="1:2" ht="15.75">
      <c r="A269" s="119" t="s">
        <v>5339</v>
      </c>
      <c r="B269" s="126" t="s">
        <v>2213</v>
      </c>
    </row>
    <row r="270" ht="15.75">
      <c r="A270" s="119"/>
    </row>
    <row r="271" ht="15.75">
      <c r="A271" s="119" t="s">
        <v>2294</v>
      </c>
    </row>
    <row r="272" spans="1:2" ht="15.75">
      <c r="A272" s="119" t="s">
        <v>5340</v>
      </c>
      <c r="B272" s="126" t="s">
        <v>2213</v>
      </c>
    </row>
    <row r="273" spans="1:2" ht="15.75">
      <c r="A273" s="119" t="s">
        <v>5341</v>
      </c>
      <c r="B273" s="126" t="s">
        <v>2213</v>
      </c>
    </row>
    <row r="274" spans="1:2" ht="15.75">
      <c r="A274" s="119" t="s">
        <v>5342</v>
      </c>
      <c r="B274" s="126" t="s">
        <v>2213</v>
      </c>
    </row>
    <row r="275" spans="1:2" ht="15.75">
      <c r="A275" s="119" t="s">
        <v>5343</v>
      </c>
      <c r="B275" s="126" t="s">
        <v>2213</v>
      </c>
    </row>
    <row r="276" spans="1:2" ht="15.75">
      <c r="A276" s="119" t="s">
        <v>5344</v>
      </c>
      <c r="B276" s="126" t="s">
        <v>2213</v>
      </c>
    </row>
    <row r="277" spans="1:2" ht="15.75">
      <c r="A277" s="119" t="s">
        <v>5345</v>
      </c>
      <c r="B277" s="126" t="s">
        <v>2213</v>
      </c>
    </row>
    <row r="278" spans="1:2" ht="15.75">
      <c r="A278" s="119" t="s">
        <v>5346</v>
      </c>
      <c r="B278" s="126" t="s">
        <v>2213</v>
      </c>
    </row>
    <row r="279" spans="1:2" ht="15.75">
      <c r="A279" s="119" t="s">
        <v>5347</v>
      </c>
      <c r="B279" s="126" t="s">
        <v>2213</v>
      </c>
    </row>
    <row r="280" spans="1:2" ht="15.75">
      <c r="A280" s="119" t="s">
        <v>5348</v>
      </c>
      <c r="B280" s="126" t="s">
        <v>2213</v>
      </c>
    </row>
    <row r="281" spans="1:2" ht="15.75">
      <c r="A281" s="119"/>
      <c r="B281" s="126"/>
    </row>
    <row r="282" ht="15.75">
      <c r="A282" s="119" t="s">
        <v>3296</v>
      </c>
    </row>
    <row r="283" spans="1:2" ht="15.75">
      <c r="A283" s="119" t="s">
        <v>5349</v>
      </c>
      <c r="B283" s="126" t="s">
        <v>2213</v>
      </c>
    </row>
    <row r="284" ht="15.75">
      <c r="A284" s="119"/>
    </row>
    <row r="285" ht="15.75">
      <c r="A285" s="119" t="s">
        <v>5350</v>
      </c>
    </row>
    <row r="286" spans="1:2" ht="15.75">
      <c r="A286" s="119" t="s">
        <v>5351</v>
      </c>
      <c r="B286" s="126" t="s">
        <v>2213</v>
      </c>
    </row>
    <row r="287" spans="1:2" ht="15.75">
      <c r="A287" s="119" t="s">
        <v>5352</v>
      </c>
      <c r="B287" s="126" t="s">
        <v>2213</v>
      </c>
    </row>
    <row r="288" ht="15.75">
      <c r="A288" s="119"/>
    </row>
    <row r="289" ht="15.75">
      <c r="A289" s="119" t="s">
        <v>2822</v>
      </c>
    </row>
    <row r="290" spans="1:2" ht="15.75">
      <c r="A290" s="119" t="s">
        <v>5353</v>
      </c>
      <c r="B290" s="126" t="s">
        <v>2213</v>
      </c>
    </row>
    <row r="291" ht="15.75">
      <c r="A291" s="119"/>
    </row>
    <row r="292" ht="15.75">
      <c r="A292" s="119" t="s">
        <v>3007</v>
      </c>
    </row>
    <row r="293" spans="1:2" ht="15.75">
      <c r="A293" s="119" t="s">
        <v>5354</v>
      </c>
      <c r="B293" s="126" t="s">
        <v>2213</v>
      </c>
    </row>
    <row r="294" spans="1:2" ht="15.75">
      <c r="A294" s="119" t="s">
        <v>5355</v>
      </c>
      <c r="B294" s="126" t="s">
        <v>2213</v>
      </c>
    </row>
    <row r="295" spans="1:2" ht="15.75">
      <c r="A295" s="119" t="s">
        <v>5339</v>
      </c>
      <c r="B295" s="126" t="s">
        <v>2213</v>
      </c>
    </row>
    <row r="296" ht="15.75">
      <c r="A296" s="119"/>
    </row>
    <row r="297" ht="15.75">
      <c r="A297" s="119" t="s">
        <v>5356</v>
      </c>
    </row>
    <row r="298" spans="1:2" ht="15.75">
      <c r="A298" s="119" t="s">
        <v>5357</v>
      </c>
      <c r="B298" s="126" t="s">
        <v>2213</v>
      </c>
    </row>
    <row r="299" ht="15.75">
      <c r="A299" s="119"/>
    </row>
    <row r="300" ht="15.75">
      <c r="A300" s="119" t="s">
        <v>4464</v>
      </c>
    </row>
    <row r="301" spans="1:2" ht="15.75">
      <c r="A301" s="119" t="s">
        <v>5358</v>
      </c>
      <c r="B301" s="126" t="s">
        <v>2213</v>
      </c>
    </row>
    <row r="302" ht="15.75">
      <c r="A302" s="119"/>
    </row>
    <row r="303" ht="15.75">
      <c r="A303" s="119" t="s">
        <v>2873</v>
      </c>
    </row>
    <row r="304" spans="1:2" ht="15.75">
      <c r="A304" s="119" t="s">
        <v>5359</v>
      </c>
      <c r="B304" s="126" t="s">
        <v>2213</v>
      </c>
    </row>
    <row r="305" spans="1:2" ht="15.75">
      <c r="A305" s="119" t="s">
        <v>5358</v>
      </c>
      <c r="B305" s="126" t="s">
        <v>2213</v>
      </c>
    </row>
    <row r="306" spans="1:2" ht="15.75">
      <c r="A306" s="119" t="s">
        <v>5360</v>
      </c>
      <c r="B306" s="126" t="s">
        <v>2213</v>
      </c>
    </row>
    <row r="307" ht="15.75">
      <c r="A307" s="119"/>
    </row>
    <row r="308" ht="15.75">
      <c r="A308" s="119" t="s">
        <v>5361</v>
      </c>
    </row>
    <row r="309" ht="15.75">
      <c r="A309" s="119"/>
    </row>
    <row r="310" ht="15.75">
      <c r="A310" s="119" t="s">
        <v>5946</v>
      </c>
    </row>
    <row r="311" spans="1:2" ht="15.75">
      <c r="A311" s="119" t="s">
        <v>5362</v>
      </c>
      <c r="B311" s="126" t="s">
        <v>2213</v>
      </c>
    </row>
    <row r="312" spans="1:2" ht="15.75">
      <c r="A312" s="119" t="s">
        <v>5363</v>
      </c>
      <c r="B312" s="126" t="s">
        <v>772</v>
      </c>
    </row>
    <row r="313" spans="1:2" ht="15.75">
      <c r="A313" s="119" t="s">
        <v>5364</v>
      </c>
      <c r="B313" s="126" t="s">
        <v>2213</v>
      </c>
    </row>
    <row r="314" spans="1:2" ht="15.75">
      <c r="A314" s="119" t="s">
        <v>5365</v>
      </c>
      <c r="B314" s="126" t="s">
        <v>772</v>
      </c>
    </row>
    <row r="315" spans="1:2" ht="15.75">
      <c r="A315" s="119" t="s">
        <v>5366</v>
      </c>
      <c r="B315" s="126" t="s">
        <v>772</v>
      </c>
    </row>
    <row r="316" spans="1:2" ht="15.75">
      <c r="A316" s="119" t="s">
        <v>5367</v>
      </c>
      <c r="B316" s="126" t="s">
        <v>772</v>
      </c>
    </row>
    <row r="317" spans="1:2" ht="15.75">
      <c r="A317" s="119" t="s">
        <v>5368</v>
      </c>
      <c r="B317" s="126" t="s">
        <v>2213</v>
      </c>
    </row>
    <row r="318" spans="1:2" ht="15.75">
      <c r="A318" s="119" t="s">
        <v>5369</v>
      </c>
      <c r="B318" s="126" t="s">
        <v>2213</v>
      </c>
    </row>
    <row r="319" ht="15.75">
      <c r="A319" s="119"/>
    </row>
    <row r="320" ht="15.75">
      <c r="A320" s="119" t="s">
        <v>2294</v>
      </c>
    </row>
    <row r="321" spans="1:2" ht="15.75">
      <c r="A321" s="119" t="s">
        <v>5370</v>
      </c>
      <c r="B321" s="126" t="s">
        <v>2213</v>
      </c>
    </row>
    <row r="322" spans="1:2" ht="15.75">
      <c r="A322" s="119" t="s">
        <v>5371</v>
      </c>
      <c r="B322" s="126" t="s">
        <v>2213</v>
      </c>
    </row>
    <row r="323" spans="1:2" ht="15.75">
      <c r="A323" s="119" t="s">
        <v>5372</v>
      </c>
      <c r="B323" s="126" t="s">
        <v>2213</v>
      </c>
    </row>
    <row r="324" spans="1:2" ht="15.75">
      <c r="A324" s="119" t="s">
        <v>5373</v>
      </c>
      <c r="B324" s="126" t="s">
        <v>2213</v>
      </c>
    </row>
    <row r="325" spans="1:2" ht="15.75">
      <c r="A325" s="119" t="s">
        <v>5374</v>
      </c>
      <c r="B325" s="126" t="s">
        <v>2213</v>
      </c>
    </row>
    <row r="326" spans="1:2" ht="15.75">
      <c r="A326" s="119" t="s">
        <v>5375</v>
      </c>
      <c r="B326" s="126" t="s">
        <v>2213</v>
      </c>
    </row>
    <row r="327" spans="1:2" ht="15.75">
      <c r="A327" s="119"/>
      <c r="B327" s="126"/>
    </row>
    <row r="328" ht="15.75">
      <c r="A328" s="119" t="s">
        <v>2300</v>
      </c>
    </row>
    <row r="329" spans="1:2" ht="15.75">
      <c r="A329" s="119" t="s">
        <v>5376</v>
      </c>
      <c r="B329" s="126" t="s">
        <v>2213</v>
      </c>
    </row>
    <row r="330" spans="1:2" ht="15.75">
      <c r="A330" s="119" t="s">
        <v>5377</v>
      </c>
      <c r="B330" s="126" t="s">
        <v>2213</v>
      </c>
    </row>
    <row r="331" spans="1:2" ht="15.75">
      <c r="A331" s="119" t="s">
        <v>5378</v>
      </c>
      <c r="B331" s="126" t="s">
        <v>6716</v>
      </c>
    </row>
    <row r="332" spans="1:2" ht="15.75">
      <c r="A332" s="119" t="s">
        <v>5379</v>
      </c>
      <c r="B332" s="126" t="s">
        <v>4293</v>
      </c>
    </row>
    <row r="333" spans="1:2" ht="15.75">
      <c r="A333" s="119" t="s">
        <v>5380</v>
      </c>
      <c r="B333" s="126" t="s">
        <v>772</v>
      </c>
    </row>
    <row r="334" ht="15.75">
      <c r="A334" s="119"/>
    </row>
    <row r="335" ht="15.75">
      <c r="A335" s="119" t="s">
        <v>3296</v>
      </c>
    </row>
    <row r="336" spans="1:2" ht="15.75">
      <c r="A336" s="119" t="s">
        <v>5381</v>
      </c>
      <c r="B336" s="126" t="s">
        <v>2213</v>
      </c>
    </row>
    <row r="337" spans="1:2" ht="15.75">
      <c r="A337" s="119" t="s">
        <v>5382</v>
      </c>
      <c r="B337" s="126" t="s">
        <v>2213</v>
      </c>
    </row>
    <row r="338" spans="1:2" ht="15.75">
      <c r="A338" s="119" t="s">
        <v>5383</v>
      </c>
      <c r="B338" s="126" t="s">
        <v>2213</v>
      </c>
    </row>
    <row r="339" spans="1:2" ht="15.75">
      <c r="A339" s="119" t="s">
        <v>5384</v>
      </c>
      <c r="B339" s="126" t="s">
        <v>2213</v>
      </c>
    </row>
    <row r="340" spans="1:2" ht="15.75">
      <c r="A340" s="119" t="s">
        <v>5385</v>
      </c>
      <c r="B340" s="126" t="s">
        <v>2213</v>
      </c>
    </row>
    <row r="341" spans="1:2" ht="15.75">
      <c r="A341" s="119" t="s">
        <v>5386</v>
      </c>
      <c r="B341" s="126" t="s">
        <v>4293</v>
      </c>
    </row>
    <row r="342" spans="1:2" ht="15.75">
      <c r="A342" s="119" t="s">
        <v>5387</v>
      </c>
      <c r="B342" s="126" t="s">
        <v>2213</v>
      </c>
    </row>
    <row r="343" spans="1:2" ht="15.75">
      <c r="A343" s="119" t="s">
        <v>4969</v>
      </c>
      <c r="B343" s="126" t="s">
        <v>2213</v>
      </c>
    </row>
    <row r="344" spans="1:2" ht="15.75">
      <c r="A344" s="119" t="s">
        <v>5388</v>
      </c>
      <c r="B344" s="126" t="s">
        <v>2213</v>
      </c>
    </row>
    <row r="345" ht="15.75">
      <c r="A345" s="119"/>
    </row>
    <row r="346" ht="15.75">
      <c r="A346" s="119" t="s">
        <v>2822</v>
      </c>
    </row>
    <row r="347" spans="1:2" ht="15.75">
      <c r="A347" s="119" t="s">
        <v>5389</v>
      </c>
      <c r="B347" s="126" t="s">
        <v>2213</v>
      </c>
    </row>
    <row r="348" spans="1:2" ht="15.75">
      <c r="A348" s="119" t="s">
        <v>5390</v>
      </c>
      <c r="B348" s="126" t="s">
        <v>6716</v>
      </c>
    </row>
    <row r="349" spans="1:2" ht="15.75">
      <c r="A349" s="119" t="s">
        <v>5391</v>
      </c>
      <c r="B349" s="126" t="s">
        <v>2213</v>
      </c>
    </row>
    <row r="350" ht="15.75">
      <c r="A350" s="119"/>
    </row>
    <row r="351" ht="15.75">
      <c r="A351" s="119" t="s">
        <v>3881</v>
      </c>
    </row>
    <row r="352" ht="15.75">
      <c r="A352" s="119"/>
    </row>
    <row r="353" ht="15.75">
      <c r="A353" s="119" t="s">
        <v>5946</v>
      </c>
    </row>
    <row r="354" spans="1:2" ht="15.75">
      <c r="A354" s="119" t="s">
        <v>5392</v>
      </c>
      <c r="B354" s="126" t="s">
        <v>2213</v>
      </c>
    </row>
    <row r="355" spans="1:2" ht="15.75">
      <c r="A355" s="119" t="s">
        <v>5948</v>
      </c>
      <c r="B355" s="126" t="s">
        <v>4293</v>
      </c>
    </row>
    <row r="356" spans="1:2" ht="15.75">
      <c r="A356" s="119" t="s">
        <v>5393</v>
      </c>
      <c r="B356" s="126" t="s">
        <v>6716</v>
      </c>
    </row>
    <row r="357" spans="1:2" ht="15.75">
      <c r="A357" s="119" t="s">
        <v>5950</v>
      </c>
      <c r="B357" s="126" t="s">
        <v>5098</v>
      </c>
    </row>
    <row r="358" spans="1:2" ht="15.75">
      <c r="A358" s="119" t="s">
        <v>5951</v>
      </c>
      <c r="B358" s="126" t="s">
        <v>772</v>
      </c>
    </row>
    <row r="359" spans="1:2" ht="15.75">
      <c r="A359" s="119" t="s">
        <v>5312</v>
      </c>
      <c r="B359" s="126" t="s">
        <v>2213</v>
      </c>
    </row>
    <row r="360" ht="15.75">
      <c r="A360" s="119"/>
    </row>
    <row r="361" ht="15.75">
      <c r="A361" s="119" t="s">
        <v>1359</v>
      </c>
    </row>
    <row r="362" spans="1:2" ht="15.75">
      <c r="A362" s="119" t="s">
        <v>5954</v>
      </c>
      <c r="B362" s="126" t="s">
        <v>2213</v>
      </c>
    </row>
    <row r="363" spans="1:2" ht="15.75">
      <c r="A363" s="119" t="s">
        <v>5953</v>
      </c>
      <c r="B363" s="126" t="s">
        <v>2213</v>
      </c>
    </row>
    <row r="364" spans="1:2" ht="15.75">
      <c r="A364" s="119" t="s">
        <v>5955</v>
      </c>
      <c r="B364" s="126" t="s">
        <v>2213</v>
      </c>
    </row>
    <row r="365" spans="1:2" ht="15.75">
      <c r="A365" s="119" t="s">
        <v>5394</v>
      </c>
      <c r="B365" s="126" t="s">
        <v>2213</v>
      </c>
    </row>
    <row r="366" spans="1:2" ht="15.75">
      <c r="A366" s="119" t="s">
        <v>5960</v>
      </c>
      <c r="B366" s="126" t="s">
        <v>2213</v>
      </c>
    </row>
    <row r="367" spans="1:2" ht="15.75">
      <c r="A367" s="119" t="s">
        <v>5962</v>
      </c>
      <c r="B367" s="126" t="s">
        <v>2213</v>
      </c>
    </row>
    <row r="368" spans="1:2" ht="15.75">
      <c r="A368" s="119" t="s">
        <v>5958</v>
      </c>
      <c r="B368" s="126" t="s">
        <v>1153</v>
      </c>
    </row>
    <row r="369" spans="1:2" ht="15.75">
      <c r="A369" s="119" t="s">
        <v>5959</v>
      </c>
      <c r="B369" s="126" t="s">
        <v>2225</v>
      </c>
    </row>
    <row r="370" spans="1:2" ht="15.75">
      <c r="A370" s="119" t="s">
        <v>5395</v>
      </c>
      <c r="B370" s="126" t="s">
        <v>4293</v>
      </c>
    </row>
    <row r="371" spans="1:2" ht="15.75">
      <c r="A371" s="119" t="s">
        <v>5964</v>
      </c>
      <c r="B371" s="126" t="s">
        <v>4293</v>
      </c>
    </row>
    <row r="372" spans="1:2" ht="15.75">
      <c r="A372" s="119" t="s">
        <v>5396</v>
      </c>
      <c r="B372" s="126" t="s">
        <v>6716</v>
      </c>
    </row>
    <row r="373" spans="1:2" ht="15.75">
      <c r="A373" s="119" t="s">
        <v>5965</v>
      </c>
      <c r="B373" s="126" t="s">
        <v>2213</v>
      </c>
    </row>
    <row r="374" spans="1:2" ht="15.75">
      <c r="A374" s="119" t="s">
        <v>5397</v>
      </c>
      <c r="B374" s="126" t="s">
        <v>772</v>
      </c>
    </row>
    <row r="375" spans="1:2" ht="15.75">
      <c r="A375" s="119" t="s">
        <v>5969</v>
      </c>
      <c r="B375" s="126" t="s">
        <v>4293</v>
      </c>
    </row>
    <row r="376" spans="1:2" ht="15.75">
      <c r="A376" s="119" t="s">
        <v>5398</v>
      </c>
      <c r="B376" s="126" t="s">
        <v>434</v>
      </c>
    </row>
    <row r="377" spans="1:2" ht="15.75">
      <c r="A377" s="119" t="s">
        <v>5399</v>
      </c>
      <c r="B377" s="126" t="s">
        <v>434</v>
      </c>
    </row>
    <row r="378" spans="1:2" ht="15.75">
      <c r="A378" s="119" t="s">
        <v>5400</v>
      </c>
      <c r="B378" s="126" t="s">
        <v>434</v>
      </c>
    </row>
    <row r="379" spans="1:2" ht="15.75">
      <c r="A379" s="119" t="s">
        <v>5401</v>
      </c>
      <c r="B379" s="126" t="s">
        <v>3890</v>
      </c>
    </row>
    <row r="380" ht="15.75">
      <c r="A380" s="119"/>
    </row>
    <row r="381" ht="15.75">
      <c r="A381" s="119" t="s">
        <v>1428</v>
      </c>
    </row>
    <row r="382" spans="1:2" ht="15.75">
      <c r="A382" s="119" t="s">
        <v>5959</v>
      </c>
      <c r="B382" s="126" t="s">
        <v>2225</v>
      </c>
    </row>
    <row r="383" spans="1:2" ht="15.75">
      <c r="A383" s="119" t="s">
        <v>5402</v>
      </c>
      <c r="B383" s="126" t="s">
        <v>440</v>
      </c>
    </row>
    <row r="384" spans="1:2" ht="15.75">
      <c r="A384" s="119" t="s">
        <v>5403</v>
      </c>
      <c r="B384" s="126" t="s">
        <v>434</v>
      </c>
    </row>
    <row r="385" spans="1:2" ht="15.75">
      <c r="A385" s="119" t="s">
        <v>5404</v>
      </c>
      <c r="B385" s="126" t="s">
        <v>3890</v>
      </c>
    </row>
    <row r="386" spans="1:2" ht="15.75">
      <c r="A386" s="119" t="s">
        <v>5405</v>
      </c>
      <c r="B386" s="126" t="s">
        <v>3298</v>
      </c>
    </row>
    <row r="387" spans="1:2" ht="15.75">
      <c r="A387" s="119" t="s">
        <v>5406</v>
      </c>
      <c r="B387" s="126" t="s">
        <v>3298</v>
      </c>
    </row>
    <row r="388" ht="15.75">
      <c r="A388" s="119"/>
    </row>
    <row r="389" ht="15.75">
      <c r="A389" s="119"/>
    </row>
    <row r="390" ht="15.75">
      <c r="A390" s="119" t="s">
        <v>1366</v>
      </c>
    </row>
    <row r="391" spans="1:2" ht="15.75">
      <c r="A391" s="119" t="s">
        <v>5395</v>
      </c>
      <c r="B391" s="126" t="s">
        <v>4293</v>
      </c>
    </row>
    <row r="392" spans="1:2" ht="15.75">
      <c r="A392" s="119" t="s">
        <v>5978</v>
      </c>
      <c r="B392" s="126" t="s">
        <v>2213</v>
      </c>
    </row>
    <row r="393" spans="1:2" ht="15.75">
      <c r="A393" s="119" t="s">
        <v>5974</v>
      </c>
      <c r="B393" s="126" t="s">
        <v>2213</v>
      </c>
    </row>
    <row r="394" spans="1:2" ht="15.75">
      <c r="A394" s="119" t="s">
        <v>5407</v>
      </c>
      <c r="B394" s="126" t="s">
        <v>772</v>
      </c>
    </row>
    <row r="395" spans="1:2" ht="15.75">
      <c r="A395" s="119" t="s">
        <v>5975</v>
      </c>
      <c r="B395" s="126" t="s">
        <v>2213</v>
      </c>
    </row>
    <row r="396" spans="1:2" ht="15.75">
      <c r="A396" s="119" t="s">
        <v>5979</v>
      </c>
      <c r="B396" s="126" t="s">
        <v>772</v>
      </c>
    </row>
    <row r="397" ht="15.75">
      <c r="A397" s="119"/>
    </row>
    <row r="398" ht="15.75">
      <c r="A398" s="119" t="s">
        <v>5408</v>
      </c>
    </row>
    <row r="399" spans="1:2" ht="15.75">
      <c r="A399" s="119" t="s">
        <v>5409</v>
      </c>
      <c r="B399" s="126" t="s">
        <v>1153</v>
      </c>
    </row>
    <row r="400" spans="1:2" ht="15.75">
      <c r="A400" s="119" t="s">
        <v>5410</v>
      </c>
      <c r="B400" s="126" t="s">
        <v>1153</v>
      </c>
    </row>
    <row r="401" spans="1:2" ht="15.75">
      <c r="A401" s="119" t="s">
        <v>5411</v>
      </c>
      <c r="B401" s="126" t="s">
        <v>3298</v>
      </c>
    </row>
    <row r="402" spans="1:2" ht="15.75">
      <c r="A402" s="119" t="s">
        <v>5412</v>
      </c>
      <c r="B402" s="126" t="s">
        <v>1153</v>
      </c>
    </row>
    <row r="403" spans="1:2" ht="15.75">
      <c r="A403" s="119" t="s">
        <v>5413</v>
      </c>
      <c r="B403" s="126" t="s">
        <v>1153</v>
      </c>
    </row>
    <row r="404" spans="1:2" ht="15.75">
      <c r="A404" s="119" t="s">
        <v>5414</v>
      </c>
      <c r="B404" s="126" t="s">
        <v>6716</v>
      </c>
    </row>
    <row r="405" spans="1:2" ht="15.75">
      <c r="A405" s="119" t="s">
        <v>5415</v>
      </c>
      <c r="B405" s="126" t="s">
        <v>772</v>
      </c>
    </row>
    <row r="406" spans="1:2" ht="15.75">
      <c r="A406" s="119" t="s">
        <v>5416</v>
      </c>
      <c r="B406" s="126" t="s">
        <v>4293</v>
      </c>
    </row>
    <row r="408" ht="20.25">
      <c r="A408" s="120" t="s">
        <v>5417</v>
      </c>
    </row>
    <row r="409" ht="15.75">
      <c r="A409" s="119"/>
    </row>
    <row r="410" ht="15.75">
      <c r="A410" s="119" t="s">
        <v>5418</v>
      </c>
    </row>
    <row r="411" ht="15.75">
      <c r="A411" s="119"/>
    </row>
    <row r="412" ht="15.75">
      <c r="A412" s="119" t="s">
        <v>2861</v>
      </c>
    </row>
    <row r="413" spans="1:2" ht="15.75">
      <c r="A413" s="119" t="s">
        <v>5419</v>
      </c>
      <c r="B413" s="126" t="s">
        <v>2313</v>
      </c>
    </row>
    <row r="414" spans="1:2" ht="15.75">
      <c r="A414" s="119" t="s">
        <v>5420</v>
      </c>
      <c r="B414" s="126" t="s">
        <v>2313</v>
      </c>
    </row>
    <row r="415" spans="1:2" ht="15.75">
      <c r="A415" s="119" t="s">
        <v>5421</v>
      </c>
      <c r="B415" s="126" t="s">
        <v>2313</v>
      </c>
    </row>
    <row r="416" spans="1:2" ht="15.75">
      <c r="A416" s="119" t="s">
        <v>5422</v>
      </c>
      <c r="B416" s="126" t="s">
        <v>2225</v>
      </c>
    </row>
    <row r="417" spans="1:2" ht="15.75">
      <c r="A417" s="119" t="s">
        <v>5423</v>
      </c>
      <c r="B417" s="126" t="s">
        <v>2225</v>
      </c>
    </row>
    <row r="418" spans="1:2" ht="15.75">
      <c r="A418" s="119" t="s">
        <v>5424</v>
      </c>
      <c r="B418" s="126" t="s">
        <v>3298</v>
      </c>
    </row>
    <row r="419" spans="1:2" ht="15.75">
      <c r="A419" s="119" t="s">
        <v>5425</v>
      </c>
      <c r="B419" s="126" t="s">
        <v>5098</v>
      </c>
    </row>
    <row r="420" spans="1:2" ht="15.75">
      <c r="A420" s="119" t="s">
        <v>5426</v>
      </c>
      <c r="B420" s="126" t="s">
        <v>5098</v>
      </c>
    </row>
    <row r="421" spans="1:2" ht="15.75">
      <c r="A421" s="119" t="s">
        <v>5427</v>
      </c>
      <c r="B421" s="126" t="s">
        <v>5098</v>
      </c>
    </row>
    <row r="422" spans="1:2" ht="15.75">
      <c r="A422" s="119" t="s">
        <v>5428</v>
      </c>
      <c r="B422" s="126" t="s">
        <v>1153</v>
      </c>
    </row>
    <row r="423" ht="15.75">
      <c r="A423" s="119"/>
    </row>
    <row r="424" ht="15.75">
      <c r="A424" s="119" t="s">
        <v>5429</v>
      </c>
    </row>
    <row r="425" spans="1:2" ht="15.75">
      <c r="A425" s="119" t="s">
        <v>5430</v>
      </c>
      <c r="B425" s="126" t="s">
        <v>434</v>
      </c>
    </row>
    <row r="426" spans="1:2" ht="15.75">
      <c r="A426" s="119" t="s">
        <v>5431</v>
      </c>
      <c r="B426" s="126" t="s">
        <v>434</v>
      </c>
    </row>
    <row r="427" spans="1:2" ht="15.75">
      <c r="A427" s="119" t="s">
        <v>5432</v>
      </c>
      <c r="B427" s="126" t="s">
        <v>3890</v>
      </c>
    </row>
    <row r="428" ht="15.75">
      <c r="A428" s="119"/>
    </row>
    <row r="429" ht="15.75">
      <c r="A429" s="119" t="s">
        <v>5433</v>
      </c>
    </row>
    <row r="430" ht="15.75">
      <c r="A430" s="119" t="s">
        <v>5434</v>
      </c>
    </row>
    <row r="431" spans="1:2" ht="15.75">
      <c r="A431" s="119" t="s">
        <v>5435</v>
      </c>
      <c r="B431" s="126" t="s">
        <v>3298</v>
      </c>
    </row>
    <row r="432" spans="1:2" ht="15.75">
      <c r="A432" s="119" t="s">
        <v>5436</v>
      </c>
      <c r="B432" s="126" t="s">
        <v>434</v>
      </c>
    </row>
    <row r="433" spans="1:2" ht="15.75">
      <c r="A433" s="119" t="s">
        <v>5437</v>
      </c>
      <c r="B433" s="126" t="s">
        <v>434</v>
      </c>
    </row>
    <row r="434" ht="15.75">
      <c r="A434" s="119"/>
    </row>
    <row r="435" ht="15.75">
      <c r="A435" s="119" t="s">
        <v>1513</v>
      </c>
    </row>
    <row r="436" spans="1:2" ht="15.75">
      <c r="A436" s="119" t="s">
        <v>5438</v>
      </c>
      <c r="B436" s="126" t="s">
        <v>3890</v>
      </c>
    </row>
    <row r="437" ht="15.75">
      <c r="A437" s="119"/>
    </row>
    <row r="438" ht="15.75">
      <c r="A438" s="119" t="s">
        <v>5439</v>
      </c>
    </row>
    <row r="439" ht="15.75">
      <c r="A439" s="119"/>
    </row>
    <row r="440" ht="15.75">
      <c r="A440" s="119" t="s">
        <v>2861</v>
      </c>
    </row>
    <row r="441" spans="1:2" ht="15.75">
      <c r="A441" s="119" t="s">
        <v>5440</v>
      </c>
      <c r="B441" s="126" t="s">
        <v>4293</v>
      </c>
    </row>
    <row r="442" spans="1:2" ht="15.75">
      <c r="A442" s="119" t="s">
        <v>5441</v>
      </c>
      <c r="B442" s="126" t="s">
        <v>4293</v>
      </c>
    </row>
    <row r="443" spans="1:2" ht="15.75">
      <c r="A443" s="119" t="s">
        <v>5442</v>
      </c>
      <c r="B443" s="126" t="s">
        <v>772</v>
      </c>
    </row>
    <row r="444" spans="1:2" ht="15.75">
      <c r="A444" s="119" t="s">
        <v>5443</v>
      </c>
      <c r="B444" s="126" t="s">
        <v>2225</v>
      </c>
    </row>
    <row r="445" spans="1:2" ht="15.75">
      <c r="A445" s="119" t="s">
        <v>5444</v>
      </c>
      <c r="B445" s="126" t="s">
        <v>2225</v>
      </c>
    </row>
    <row r="446" ht="15.75">
      <c r="A446" s="119"/>
    </row>
    <row r="447" ht="15.75">
      <c r="A447" s="119" t="s">
        <v>4231</v>
      </c>
    </row>
    <row r="448" spans="1:2" ht="15.75">
      <c r="A448" s="119" t="s">
        <v>5445</v>
      </c>
      <c r="B448" s="126" t="s">
        <v>4293</v>
      </c>
    </row>
    <row r="449" spans="1:2" ht="15.75">
      <c r="A449" s="119" t="s">
        <v>3429</v>
      </c>
      <c r="B449" s="126" t="s">
        <v>4293</v>
      </c>
    </row>
    <row r="450" ht="15.75">
      <c r="A450" s="119"/>
    </row>
    <row r="451" ht="15.75">
      <c r="A451" s="119" t="s">
        <v>3430</v>
      </c>
    </row>
    <row r="452" spans="1:2" ht="15.75">
      <c r="A452" s="119" t="s">
        <v>3431</v>
      </c>
      <c r="B452" s="126" t="s">
        <v>6716</v>
      </c>
    </row>
    <row r="453" spans="1:2" ht="15.75">
      <c r="A453" s="119" t="s">
        <v>3432</v>
      </c>
      <c r="B453" s="126" t="s">
        <v>4293</v>
      </c>
    </row>
    <row r="454" spans="1:2" ht="15.75">
      <c r="A454" s="119" t="s">
        <v>3433</v>
      </c>
      <c r="B454" s="126" t="s">
        <v>1153</v>
      </c>
    </row>
    <row r="455" spans="1:2" ht="15.75">
      <c r="A455" s="119" t="s">
        <v>3434</v>
      </c>
      <c r="B455" s="126" t="s">
        <v>1153</v>
      </c>
    </row>
    <row r="456" spans="1:2" ht="15.75">
      <c r="A456" s="119" t="s">
        <v>3435</v>
      </c>
      <c r="B456" s="126" t="s">
        <v>450</v>
      </c>
    </row>
    <row r="457" spans="1:2" ht="15.75">
      <c r="A457" s="119" t="s">
        <v>3436</v>
      </c>
      <c r="B457" s="126" t="s">
        <v>3888</v>
      </c>
    </row>
    <row r="458" spans="1:2" ht="15.75">
      <c r="A458" s="119" t="s">
        <v>3437</v>
      </c>
      <c r="B458" s="126" t="s">
        <v>1153</v>
      </c>
    </row>
    <row r="459" spans="1:2" ht="15.75">
      <c r="A459" s="119" t="s">
        <v>3438</v>
      </c>
      <c r="B459" s="126" t="s">
        <v>1153</v>
      </c>
    </row>
    <row r="460" spans="1:2" ht="15.75">
      <c r="A460" s="119" t="s">
        <v>3439</v>
      </c>
      <c r="B460" s="126" t="s">
        <v>6716</v>
      </c>
    </row>
    <row r="461" spans="1:2" ht="15.75">
      <c r="A461" s="119" t="s">
        <v>3440</v>
      </c>
      <c r="B461" s="126" t="s">
        <v>6716</v>
      </c>
    </row>
    <row r="462" spans="1:2" ht="15.75">
      <c r="A462" s="119" t="s">
        <v>3441</v>
      </c>
      <c r="B462" s="126" t="s">
        <v>1153</v>
      </c>
    </row>
    <row r="463" spans="1:2" ht="15.75">
      <c r="A463" s="119" t="s">
        <v>3442</v>
      </c>
      <c r="B463" s="126" t="s">
        <v>440</v>
      </c>
    </row>
    <row r="464" spans="1:2" ht="15.75">
      <c r="A464" s="119" t="s">
        <v>3443</v>
      </c>
      <c r="B464" s="126" t="s">
        <v>440</v>
      </c>
    </row>
    <row r="465" spans="1:2" ht="15.75">
      <c r="A465" s="119" t="s">
        <v>3444</v>
      </c>
      <c r="B465" s="126" t="s">
        <v>440</v>
      </c>
    </row>
    <row r="466" spans="1:2" ht="15.75">
      <c r="A466" s="119" t="s">
        <v>3445</v>
      </c>
      <c r="B466" s="126" t="s">
        <v>3298</v>
      </c>
    </row>
    <row r="467" spans="1:2" ht="15.75">
      <c r="A467" s="119" t="s">
        <v>3446</v>
      </c>
      <c r="B467" s="126" t="s">
        <v>3298</v>
      </c>
    </row>
    <row r="468" spans="1:2" ht="15.75">
      <c r="A468" s="119" t="s">
        <v>3447</v>
      </c>
      <c r="B468" s="126" t="s">
        <v>3298</v>
      </c>
    </row>
    <row r="469" spans="1:2" ht="15.75">
      <c r="A469" s="119" t="s">
        <v>3448</v>
      </c>
      <c r="B469" s="126" t="s">
        <v>772</v>
      </c>
    </row>
    <row r="470" spans="1:2" ht="15.75">
      <c r="A470" s="119" t="s">
        <v>3449</v>
      </c>
      <c r="B470" s="126" t="s">
        <v>772</v>
      </c>
    </row>
    <row r="471" ht="15.75">
      <c r="A471" s="119"/>
    </row>
    <row r="472" ht="15.75">
      <c r="A472" s="119" t="s">
        <v>3450</v>
      </c>
    </row>
    <row r="473" spans="1:2" ht="15.75">
      <c r="A473" s="119" t="s">
        <v>3451</v>
      </c>
      <c r="B473" s="126" t="s">
        <v>2225</v>
      </c>
    </row>
    <row r="474" spans="1:2" ht="15.75">
      <c r="A474" s="119" t="s">
        <v>3452</v>
      </c>
      <c r="B474" s="126" t="s">
        <v>2225</v>
      </c>
    </row>
    <row r="475" spans="1:2" ht="15.75">
      <c r="A475" s="119" t="s">
        <v>3453</v>
      </c>
      <c r="B475" s="126" t="s">
        <v>2225</v>
      </c>
    </row>
    <row r="476" spans="1:2" ht="15.75">
      <c r="A476" s="119" t="s">
        <v>3454</v>
      </c>
      <c r="B476" s="126" t="s">
        <v>1153</v>
      </c>
    </row>
    <row r="477" spans="1:2" ht="15.75">
      <c r="A477" s="119" t="s">
        <v>5801</v>
      </c>
      <c r="B477" s="126" t="s">
        <v>2225</v>
      </c>
    </row>
    <row r="478" spans="1:2" ht="15.75">
      <c r="A478" s="119" t="s">
        <v>5802</v>
      </c>
      <c r="B478" s="126" t="s">
        <v>2225</v>
      </c>
    </row>
    <row r="479" spans="1:2" ht="15.75">
      <c r="A479" s="119" t="s">
        <v>5803</v>
      </c>
      <c r="B479" s="126" t="s">
        <v>2313</v>
      </c>
    </row>
    <row r="480" ht="15.75">
      <c r="A480" s="119"/>
    </row>
    <row r="481" ht="15.75">
      <c r="A481" s="119" t="s">
        <v>5804</v>
      </c>
    </row>
    <row r="482" spans="1:2" ht="15.75">
      <c r="A482" s="119" t="s">
        <v>5805</v>
      </c>
      <c r="B482" s="126" t="s">
        <v>440</v>
      </c>
    </row>
    <row r="483" spans="1:2" ht="15.75">
      <c r="A483" s="119" t="s">
        <v>5806</v>
      </c>
      <c r="B483" s="126" t="s">
        <v>5098</v>
      </c>
    </row>
    <row r="484" spans="1:2" ht="15.75">
      <c r="A484" s="119" t="s">
        <v>5807</v>
      </c>
      <c r="B484" s="126" t="s">
        <v>434</v>
      </c>
    </row>
    <row r="485" spans="1:2" ht="15.75">
      <c r="A485" s="119" t="s">
        <v>5808</v>
      </c>
      <c r="B485" s="126" t="s">
        <v>4293</v>
      </c>
    </row>
    <row r="486" spans="1:2" ht="15.75">
      <c r="A486" s="119" t="s">
        <v>5809</v>
      </c>
      <c r="B486" s="126" t="s">
        <v>3890</v>
      </c>
    </row>
    <row r="487" ht="15.75">
      <c r="A487" s="119"/>
    </row>
    <row r="488" ht="15.75">
      <c r="A488" s="119" t="s">
        <v>2909</v>
      </c>
    </row>
    <row r="489" spans="1:2" ht="15.75">
      <c r="A489" s="119" t="s">
        <v>5810</v>
      </c>
      <c r="B489" s="126" t="s">
        <v>6716</v>
      </c>
    </row>
    <row r="490" spans="1:2" ht="15.75">
      <c r="A490" s="119" t="s">
        <v>5811</v>
      </c>
      <c r="B490" s="126" t="s">
        <v>4293</v>
      </c>
    </row>
    <row r="491" ht="15.75">
      <c r="A491" s="119"/>
    </row>
    <row r="492" ht="15.75">
      <c r="A492" s="119" t="s">
        <v>5812</v>
      </c>
    </row>
    <row r="493" ht="15.75">
      <c r="A493" s="119"/>
    </row>
    <row r="494" ht="15.75">
      <c r="A494" s="119" t="s">
        <v>5813</v>
      </c>
    </row>
    <row r="495" spans="1:2" ht="15.75">
      <c r="A495" s="119" t="s">
        <v>5814</v>
      </c>
      <c r="B495" s="126" t="s">
        <v>440</v>
      </c>
    </row>
    <row r="496" spans="1:2" ht="15.75">
      <c r="A496" s="119" t="s">
        <v>5815</v>
      </c>
      <c r="B496" s="126" t="s">
        <v>3298</v>
      </c>
    </row>
    <row r="497" spans="1:2" ht="15.75">
      <c r="A497" s="119" t="s">
        <v>5816</v>
      </c>
      <c r="B497" s="126" t="s">
        <v>1153</v>
      </c>
    </row>
    <row r="498" spans="1:2" ht="15.75">
      <c r="A498" s="119" t="s">
        <v>5817</v>
      </c>
      <c r="B498" s="126" t="s">
        <v>5098</v>
      </c>
    </row>
    <row r="499" ht="15.75">
      <c r="A499" s="119"/>
    </row>
    <row r="500" ht="15.75">
      <c r="A500" s="119"/>
    </row>
    <row r="501" ht="15.75">
      <c r="A501" s="119" t="s">
        <v>2909</v>
      </c>
    </row>
    <row r="502" spans="1:2" ht="15.75">
      <c r="A502" s="119" t="s">
        <v>5818</v>
      </c>
      <c r="B502" s="126" t="s">
        <v>5098</v>
      </c>
    </row>
    <row r="503" spans="1:2" ht="15.75">
      <c r="A503" s="119" t="s">
        <v>5819</v>
      </c>
      <c r="B503" s="126" t="s">
        <v>4293</v>
      </c>
    </row>
    <row r="504" spans="1:2" ht="15.75">
      <c r="A504" s="119" t="s">
        <v>5820</v>
      </c>
      <c r="B504" s="126" t="s">
        <v>4293</v>
      </c>
    </row>
    <row r="505" ht="15.75">
      <c r="A505" s="119"/>
    </row>
    <row r="506" ht="15.75">
      <c r="A506" s="119" t="s">
        <v>5821</v>
      </c>
    </row>
    <row r="507" ht="15.75">
      <c r="A507" s="119"/>
    </row>
    <row r="508" ht="15.75">
      <c r="A508" s="119" t="s">
        <v>6037</v>
      </c>
    </row>
    <row r="509" spans="1:2" ht="15.75">
      <c r="A509" s="119" t="s">
        <v>5822</v>
      </c>
      <c r="B509" s="126" t="s">
        <v>2213</v>
      </c>
    </row>
    <row r="510" spans="1:2" ht="15.75">
      <c r="A510" s="119" t="s">
        <v>5823</v>
      </c>
      <c r="B510" s="126" t="s">
        <v>772</v>
      </c>
    </row>
    <row r="511" spans="1:2" ht="15.75">
      <c r="A511" s="119" t="s">
        <v>5824</v>
      </c>
      <c r="B511" s="126" t="s">
        <v>2213</v>
      </c>
    </row>
    <row r="512" spans="1:2" ht="15.75">
      <c r="A512" s="119" t="s">
        <v>5823</v>
      </c>
      <c r="B512" s="126" t="s">
        <v>772</v>
      </c>
    </row>
    <row r="513" spans="1:2" ht="15.75">
      <c r="A513" s="119" t="s">
        <v>5825</v>
      </c>
      <c r="B513" s="126" t="s">
        <v>2213</v>
      </c>
    </row>
    <row r="514" spans="1:2" ht="15.75">
      <c r="A514" s="119" t="s">
        <v>5826</v>
      </c>
      <c r="B514" s="126" t="s">
        <v>772</v>
      </c>
    </row>
    <row r="515" spans="1:2" ht="15.75">
      <c r="A515" s="119" t="s">
        <v>5827</v>
      </c>
      <c r="B515" s="126">
        <v>0</v>
      </c>
    </row>
    <row r="516" spans="1:2" ht="15.75">
      <c r="A516" s="119" t="s">
        <v>5826</v>
      </c>
      <c r="B516" s="126" t="s">
        <v>772</v>
      </c>
    </row>
    <row r="517" spans="1:2" ht="15.75">
      <c r="A517" s="119" t="s">
        <v>5828</v>
      </c>
      <c r="B517" s="126" t="s">
        <v>2213</v>
      </c>
    </row>
    <row r="518" spans="1:2" ht="15.75">
      <c r="A518" s="119" t="s">
        <v>5826</v>
      </c>
      <c r="B518" s="126" t="s">
        <v>772</v>
      </c>
    </row>
    <row r="519" spans="1:2" ht="15.75">
      <c r="A519" s="119" t="s">
        <v>5829</v>
      </c>
      <c r="B519" s="126">
        <v>0</v>
      </c>
    </row>
    <row r="520" spans="1:2" ht="15.75">
      <c r="A520" s="119" t="s">
        <v>5826</v>
      </c>
      <c r="B520" s="126" t="s">
        <v>772</v>
      </c>
    </row>
    <row r="521" spans="1:2" ht="15.75">
      <c r="A521" s="119" t="s">
        <v>5830</v>
      </c>
      <c r="B521" s="126" t="s">
        <v>2213</v>
      </c>
    </row>
    <row r="522" spans="1:2" ht="15.75">
      <c r="A522" s="119" t="s">
        <v>5831</v>
      </c>
      <c r="B522" s="126" t="s">
        <v>772</v>
      </c>
    </row>
    <row r="523" spans="1:2" ht="15.75">
      <c r="A523" s="119" t="s">
        <v>5832</v>
      </c>
      <c r="B523" s="126" t="s">
        <v>2213</v>
      </c>
    </row>
    <row r="524" spans="1:2" ht="15.75">
      <c r="A524" s="119" t="s">
        <v>5831</v>
      </c>
      <c r="B524" s="126" t="s">
        <v>772</v>
      </c>
    </row>
    <row r="525" ht="15.75">
      <c r="A525" s="119"/>
    </row>
    <row r="526" ht="15.75">
      <c r="A526" s="119" t="s">
        <v>4159</v>
      </c>
    </row>
    <row r="527" spans="1:2" ht="15.75">
      <c r="A527" s="119" t="s">
        <v>5833</v>
      </c>
      <c r="B527" s="126" t="s">
        <v>2213</v>
      </c>
    </row>
    <row r="528" spans="1:2" ht="15.75">
      <c r="A528" s="119" t="s">
        <v>5831</v>
      </c>
      <c r="B528" s="126" t="s">
        <v>772</v>
      </c>
    </row>
    <row r="529" spans="1:2" ht="15.75">
      <c r="A529" s="119" t="s">
        <v>5834</v>
      </c>
      <c r="B529" s="126" t="s">
        <v>2213</v>
      </c>
    </row>
    <row r="530" spans="1:2" ht="15.75">
      <c r="A530" s="119" t="s">
        <v>5831</v>
      </c>
      <c r="B530" s="126" t="s">
        <v>772</v>
      </c>
    </row>
    <row r="531" spans="1:2" ht="15.75">
      <c r="A531" s="119" t="s">
        <v>5835</v>
      </c>
      <c r="B531" s="126" t="s">
        <v>2213</v>
      </c>
    </row>
    <row r="532" spans="1:2" ht="15.75">
      <c r="A532" s="119" t="s">
        <v>5831</v>
      </c>
      <c r="B532" s="126" t="s">
        <v>772</v>
      </c>
    </row>
    <row r="533" spans="1:2" ht="15.75">
      <c r="A533" s="119" t="s">
        <v>5836</v>
      </c>
      <c r="B533" s="126" t="s">
        <v>2213</v>
      </c>
    </row>
    <row r="534" spans="1:2" ht="15.75">
      <c r="A534" s="119" t="s">
        <v>5831</v>
      </c>
      <c r="B534" s="126" t="s">
        <v>772</v>
      </c>
    </row>
    <row r="535" ht="15.75">
      <c r="A535" s="119"/>
    </row>
    <row r="536" ht="15.75">
      <c r="A536" s="119" t="s">
        <v>6014</v>
      </c>
    </row>
    <row r="537" spans="1:2" ht="15.75">
      <c r="A537" s="119" t="s">
        <v>5837</v>
      </c>
      <c r="B537" s="126" t="s">
        <v>2213</v>
      </c>
    </row>
    <row r="538" spans="1:2" ht="15.75">
      <c r="A538" s="119" t="s">
        <v>5838</v>
      </c>
      <c r="B538" s="126" t="s">
        <v>2213</v>
      </c>
    </row>
    <row r="539" ht="15.75">
      <c r="A539" s="119"/>
    </row>
    <row r="540" ht="15.75">
      <c r="A540" s="119" t="s">
        <v>4170</v>
      </c>
    </row>
    <row r="541" spans="1:2" ht="15.75">
      <c r="A541" s="119" t="s">
        <v>5839</v>
      </c>
      <c r="B541" s="126" t="s">
        <v>2213</v>
      </c>
    </row>
    <row r="542" spans="1:2" ht="15.75">
      <c r="A542" s="119" t="s">
        <v>5840</v>
      </c>
      <c r="B542" s="126" t="s">
        <v>772</v>
      </c>
    </row>
    <row r="543" spans="1:2" ht="15.75">
      <c r="A543" s="119" t="s">
        <v>5841</v>
      </c>
      <c r="B543" s="126" t="s">
        <v>2213</v>
      </c>
    </row>
    <row r="544" spans="1:2" ht="15.75">
      <c r="A544" s="119" t="s">
        <v>5842</v>
      </c>
      <c r="B544" s="126" t="s">
        <v>772</v>
      </c>
    </row>
    <row r="545" spans="1:2" ht="15.75">
      <c r="A545" s="119" t="s">
        <v>5843</v>
      </c>
      <c r="B545" s="126" t="s">
        <v>2213</v>
      </c>
    </row>
    <row r="546" spans="1:2" ht="15.75">
      <c r="A546" s="119" t="s">
        <v>5842</v>
      </c>
      <c r="B546" s="126" t="s">
        <v>772</v>
      </c>
    </row>
    <row r="547" spans="1:2" ht="15.75">
      <c r="A547" s="119" t="s">
        <v>5844</v>
      </c>
      <c r="B547" s="126" t="s">
        <v>2213</v>
      </c>
    </row>
    <row r="548" spans="1:2" ht="15.75">
      <c r="A548" s="119" t="s">
        <v>5845</v>
      </c>
      <c r="B548" s="126" t="s">
        <v>772</v>
      </c>
    </row>
    <row r="549" spans="1:2" ht="15.75">
      <c r="A549" s="119" t="s">
        <v>5846</v>
      </c>
      <c r="B549" s="126" t="s">
        <v>2213</v>
      </c>
    </row>
    <row r="550" spans="1:2" ht="15.75">
      <c r="A550" s="119" t="s">
        <v>5845</v>
      </c>
      <c r="B550" s="126" t="s">
        <v>772</v>
      </c>
    </row>
    <row r="551" spans="1:2" ht="15.75">
      <c r="A551" s="119" t="s">
        <v>5847</v>
      </c>
      <c r="B551" s="126" t="s">
        <v>2213</v>
      </c>
    </row>
    <row r="552" spans="1:2" ht="15.75">
      <c r="A552" s="119" t="s">
        <v>5842</v>
      </c>
      <c r="B552" s="126" t="s">
        <v>772</v>
      </c>
    </row>
    <row r="553" spans="1:2" ht="15.75">
      <c r="A553" s="119" t="s">
        <v>5848</v>
      </c>
      <c r="B553" s="126" t="s">
        <v>2213</v>
      </c>
    </row>
    <row r="554" spans="1:2" ht="15.75">
      <c r="A554" s="119" t="s">
        <v>5842</v>
      </c>
      <c r="B554" s="126" t="s">
        <v>772</v>
      </c>
    </row>
    <row r="555" ht="15.75">
      <c r="A555" s="119"/>
    </row>
    <row r="556" ht="15.75">
      <c r="A556" s="119" t="s">
        <v>4185</v>
      </c>
    </row>
    <row r="557" spans="1:2" ht="15.75">
      <c r="A557" s="119" t="s">
        <v>5849</v>
      </c>
      <c r="B557" s="126" t="s">
        <v>2213</v>
      </c>
    </row>
    <row r="558" spans="1:2" ht="15.75">
      <c r="A558" s="119" t="s">
        <v>5850</v>
      </c>
      <c r="B558" s="126" t="s">
        <v>772</v>
      </c>
    </row>
    <row r="559" spans="1:2" ht="15.75">
      <c r="A559" s="119" t="s">
        <v>5851</v>
      </c>
      <c r="B559" s="126" t="s">
        <v>2213</v>
      </c>
    </row>
    <row r="560" spans="1:2" ht="15.75">
      <c r="A560" s="119" t="s">
        <v>5850</v>
      </c>
      <c r="B560" s="126" t="s">
        <v>772</v>
      </c>
    </row>
    <row r="561" ht="15.75">
      <c r="A561" s="119"/>
    </row>
    <row r="562" ht="15.75">
      <c r="A562" s="119" t="s">
        <v>5852</v>
      </c>
    </row>
    <row r="563" spans="1:2" ht="15.75">
      <c r="A563" s="119" t="s">
        <v>5853</v>
      </c>
      <c r="B563" s="126" t="s">
        <v>2213</v>
      </c>
    </row>
    <row r="564" spans="1:2" ht="15.75">
      <c r="A564" s="119" t="s">
        <v>5854</v>
      </c>
      <c r="B564" s="126" t="s">
        <v>772</v>
      </c>
    </row>
    <row r="565" spans="1:2" ht="15.75">
      <c r="A565" s="119" t="s">
        <v>5855</v>
      </c>
      <c r="B565" s="126" t="s">
        <v>2213</v>
      </c>
    </row>
    <row r="566" spans="1:2" ht="15.75">
      <c r="A566" s="119" t="s">
        <v>5854</v>
      </c>
      <c r="B566" s="126" t="s">
        <v>772</v>
      </c>
    </row>
    <row r="567" spans="1:2" ht="15.75">
      <c r="A567" s="119" t="s">
        <v>5856</v>
      </c>
      <c r="B567" s="126" t="s">
        <v>2213</v>
      </c>
    </row>
    <row r="568" spans="1:2" ht="15.75">
      <c r="A568" s="119" t="s">
        <v>5854</v>
      </c>
      <c r="B568" s="126" t="s">
        <v>772</v>
      </c>
    </row>
    <row r="569" spans="1:2" ht="15.75">
      <c r="A569" s="119" t="s">
        <v>5857</v>
      </c>
      <c r="B569" s="126" t="s">
        <v>2213</v>
      </c>
    </row>
    <row r="570" spans="1:2" ht="15.75">
      <c r="A570" s="119" t="s">
        <v>5854</v>
      </c>
      <c r="B570" s="126" t="s">
        <v>772</v>
      </c>
    </row>
    <row r="571" spans="1:2" ht="15.75">
      <c r="A571" s="119" t="s">
        <v>5858</v>
      </c>
      <c r="B571" s="126" t="s">
        <v>2213</v>
      </c>
    </row>
    <row r="572" spans="1:2" ht="15.75">
      <c r="A572" s="119" t="s">
        <v>5854</v>
      </c>
      <c r="B572" s="126" t="s">
        <v>772</v>
      </c>
    </row>
    <row r="573" ht="15.75">
      <c r="A573" s="119"/>
    </row>
    <row r="574" ht="15.75">
      <c r="A574" s="119" t="s">
        <v>5859</v>
      </c>
    </row>
    <row r="575" spans="1:2" ht="15.75">
      <c r="A575" s="119" t="s">
        <v>5860</v>
      </c>
      <c r="B575" s="126" t="s">
        <v>2213</v>
      </c>
    </row>
    <row r="576" spans="1:2" ht="15.75">
      <c r="A576" s="119" t="s">
        <v>5831</v>
      </c>
      <c r="B576" s="126" t="s">
        <v>772</v>
      </c>
    </row>
    <row r="577" spans="1:2" ht="15.75">
      <c r="A577" s="119" t="s">
        <v>5861</v>
      </c>
      <c r="B577" s="126" t="s">
        <v>2213</v>
      </c>
    </row>
    <row r="578" spans="1:2" ht="15.75">
      <c r="A578" s="119" t="s">
        <v>5831</v>
      </c>
      <c r="B578" s="126" t="s">
        <v>772</v>
      </c>
    </row>
    <row r="579" spans="1:2" ht="15.75">
      <c r="A579" s="119" t="s">
        <v>5862</v>
      </c>
      <c r="B579" s="126" t="s">
        <v>2213</v>
      </c>
    </row>
    <row r="580" spans="1:2" ht="15.75">
      <c r="A580" s="119" t="s">
        <v>5831</v>
      </c>
      <c r="B580" s="126" t="s">
        <v>772</v>
      </c>
    </row>
    <row r="581" spans="1:2" ht="15.75">
      <c r="A581" s="119" t="s">
        <v>5863</v>
      </c>
      <c r="B581" s="126" t="s">
        <v>2213</v>
      </c>
    </row>
    <row r="582" spans="1:2" ht="15.75">
      <c r="A582" s="119" t="s">
        <v>5831</v>
      </c>
      <c r="B582" s="126" t="s">
        <v>772</v>
      </c>
    </row>
    <row r="583" spans="1:2" ht="15.75">
      <c r="A583" s="119" t="s">
        <v>5864</v>
      </c>
      <c r="B583" s="126" t="s">
        <v>2213</v>
      </c>
    </row>
    <row r="584" spans="1:2" ht="15.75">
      <c r="A584" s="119" t="s">
        <v>5831</v>
      </c>
      <c r="B584" s="126" t="s">
        <v>772</v>
      </c>
    </row>
    <row r="585" ht="15.75">
      <c r="A585" s="119"/>
    </row>
    <row r="586" ht="15.75">
      <c r="A586" s="119" t="s">
        <v>5865</v>
      </c>
    </row>
    <row r="587" ht="15.75">
      <c r="A587" s="119"/>
    </row>
    <row r="588" ht="15.75">
      <c r="A588" s="119" t="s">
        <v>5866</v>
      </c>
    </row>
    <row r="589" spans="1:2" ht="15.75">
      <c r="A589" s="119" t="s">
        <v>5867</v>
      </c>
      <c r="B589" s="126" t="s">
        <v>2316</v>
      </c>
    </row>
    <row r="590" spans="1:2" ht="15.75">
      <c r="A590" s="119" t="s">
        <v>5868</v>
      </c>
      <c r="B590" s="126" t="s">
        <v>440</v>
      </c>
    </row>
    <row r="591" spans="1:2" ht="15.75">
      <c r="A591" s="119" t="s">
        <v>5869</v>
      </c>
      <c r="B591" s="126" t="s">
        <v>1153</v>
      </c>
    </row>
    <row r="592" spans="1:2" ht="15.75">
      <c r="A592" s="119" t="s">
        <v>5870</v>
      </c>
      <c r="B592" s="126" t="s">
        <v>3898</v>
      </c>
    </row>
    <row r="593" spans="1:2" ht="15.75">
      <c r="A593" s="119" t="s">
        <v>5871</v>
      </c>
      <c r="B593" s="126" t="s">
        <v>2313</v>
      </c>
    </row>
    <row r="594" spans="1:2" ht="15.75">
      <c r="A594" s="119" t="s">
        <v>5872</v>
      </c>
      <c r="B594" s="126" t="s">
        <v>6716</v>
      </c>
    </row>
    <row r="595" spans="1:2" ht="15.75">
      <c r="A595" s="119" t="s">
        <v>5873</v>
      </c>
      <c r="B595" s="126" t="s">
        <v>1153</v>
      </c>
    </row>
    <row r="596" ht="15.75">
      <c r="A596" s="119"/>
    </row>
    <row r="597" ht="15.75">
      <c r="A597" s="119" t="s">
        <v>2909</v>
      </c>
    </row>
    <row r="598" spans="1:2" ht="15.75">
      <c r="A598" s="119" t="s">
        <v>5874</v>
      </c>
      <c r="B598" s="126" t="s">
        <v>1153</v>
      </c>
    </row>
    <row r="599" spans="1:2" ht="15.75">
      <c r="A599" s="119" t="s">
        <v>5875</v>
      </c>
      <c r="B599" s="126" t="s">
        <v>1153</v>
      </c>
    </row>
    <row r="600" spans="1:2" ht="15.75">
      <c r="A600" s="119" t="s">
        <v>5876</v>
      </c>
      <c r="B600" s="126" t="s">
        <v>3298</v>
      </c>
    </row>
    <row r="601" spans="1:2" ht="15.75">
      <c r="A601" s="119" t="s">
        <v>5877</v>
      </c>
      <c r="B601" s="126" t="s">
        <v>4293</v>
      </c>
    </row>
    <row r="602" ht="15.75">
      <c r="A602" s="119"/>
    </row>
    <row r="603" ht="15.75">
      <c r="A603" s="119" t="s">
        <v>1462</v>
      </c>
    </row>
    <row r="604" ht="15.75">
      <c r="A604" s="119"/>
    </row>
    <row r="605" ht="15.75">
      <c r="A605" s="119" t="s">
        <v>2861</v>
      </c>
    </row>
    <row r="606" spans="1:2" ht="15.75">
      <c r="A606" s="119" t="s">
        <v>5878</v>
      </c>
      <c r="B606" s="126" t="s">
        <v>1153</v>
      </c>
    </row>
    <row r="607" spans="1:2" ht="15.75">
      <c r="A607" s="119" t="s">
        <v>5879</v>
      </c>
      <c r="B607" s="126" t="s">
        <v>6716</v>
      </c>
    </row>
    <row r="608" ht="15.75">
      <c r="A608" s="119"/>
    </row>
    <row r="609" ht="15.75">
      <c r="A609" s="119" t="s">
        <v>4231</v>
      </c>
    </row>
    <row r="610" spans="1:2" ht="15.75">
      <c r="A610" s="119" t="s">
        <v>5880</v>
      </c>
      <c r="B610" s="126" t="s">
        <v>772</v>
      </c>
    </row>
    <row r="611" ht="15.75">
      <c r="A611" s="119"/>
    </row>
    <row r="612" ht="15.75">
      <c r="A612" s="119" t="s">
        <v>3007</v>
      </c>
    </row>
    <row r="613" spans="1:2" ht="15.75">
      <c r="A613" s="119" t="s">
        <v>5879</v>
      </c>
      <c r="B613" s="126" t="s">
        <v>1153</v>
      </c>
    </row>
    <row r="614" spans="1:2" ht="15.75">
      <c r="A614" s="119" t="s">
        <v>5881</v>
      </c>
      <c r="B614" s="126" t="s">
        <v>772</v>
      </c>
    </row>
    <row r="615" ht="15.75">
      <c r="A615" s="119"/>
    </row>
    <row r="616" ht="15.75">
      <c r="A616" s="119" t="s">
        <v>4223</v>
      </c>
    </row>
    <row r="617" ht="15.75">
      <c r="A617" s="119"/>
    </row>
    <row r="618" ht="15.75">
      <c r="A618" s="119" t="s">
        <v>4224</v>
      </c>
    </row>
    <row r="619" spans="1:2" ht="15.75">
      <c r="A619" s="119" t="s">
        <v>5882</v>
      </c>
      <c r="B619" s="126" t="s">
        <v>1153</v>
      </c>
    </row>
    <row r="620" spans="1:2" ht="15.75">
      <c r="A620" s="119" t="s">
        <v>5883</v>
      </c>
      <c r="B620" s="126" t="s">
        <v>4293</v>
      </c>
    </row>
    <row r="621" spans="1:2" ht="15.75">
      <c r="A621" s="119" t="s">
        <v>5884</v>
      </c>
      <c r="B621" s="126" t="s">
        <v>4293</v>
      </c>
    </row>
    <row r="622" spans="1:2" ht="15.75">
      <c r="A622" s="119" t="s">
        <v>5885</v>
      </c>
      <c r="B622" s="126" t="s">
        <v>4293</v>
      </c>
    </row>
    <row r="623" spans="1:2" ht="15.75">
      <c r="A623" s="119" t="s">
        <v>5886</v>
      </c>
      <c r="B623" s="126" t="s">
        <v>4293</v>
      </c>
    </row>
    <row r="624" ht="15.75">
      <c r="A624" s="119"/>
    </row>
    <row r="625" ht="15.75">
      <c r="A625" s="119" t="s">
        <v>4231</v>
      </c>
    </row>
    <row r="626" spans="1:2" ht="15.75">
      <c r="A626" s="119" t="s">
        <v>5887</v>
      </c>
      <c r="B626" s="126" t="s">
        <v>4293</v>
      </c>
    </row>
    <row r="627" spans="1:2" ht="15.75">
      <c r="A627" s="119" t="s">
        <v>5888</v>
      </c>
      <c r="B627" s="126" t="s">
        <v>6716</v>
      </c>
    </row>
    <row r="628" ht="15.75">
      <c r="A628" s="119"/>
    </row>
    <row r="629" ht="15.75">
      <c r="A629" s="119" t="s">
        <v>2909</v>
      </c>
    </row>
    <row r="630" spans="1:2" ht="15.75">
      <c r="A630" s="119" t="s">
        <v>5889</v>
      </c>
      <c r="B630" s="126" t="s">
        <v>4293</v>
      </c>
    </row>
    <row r="631" spans="1:2" ht="15.75">
      <c r="A631" s="119" t="s">
        <v>5890</v>
      </c>
      <c r="B631" s="126" t="s">
        <v>6716</v>
      </c>
    </row>
    <row r="632" spans="1:2" ht="15.75">
      <c r="A632" s="119" t="s">
        <v>5891</v>
      </c>
      <c r="B632" s="126" t="s">
        <v>6716</v>
      </c>
    </row>
    <row r="633" spans="1:2" ht="15.75">
      <c r="A633" s="119" t="s">
        <v>5892</v>
      </c>
      <c r="B633" s="126" t="s">
        <v>6716</v>
      </c>
    </row>
    <row r="634" spans="1:2" ht="15.75">
      <c r="A634" s="119" t="s">
        <v>5893</v>
      </c>
      <c r="B634" s="126" t="s">
        <v>4293</v>
      </c>
    </row>
    <row r="635" ht="15.75">
      <c r="A635" s="119"/>
    </row>
    <row r="636" ht="15.75">
      <c r="A636" s="119" t="s">
        <v>5894</v>
      </c>
    </row>
    <row r="637" ht="15.75">
      <c r="A637" s="119"/>
    </row>
    <row r="638" ht="15.75">
      <c r="A638" s="119" t="s">
        <v>2861</v>
      </c>
    </row>
    <row r="639" spans="1:2" ht="15.75">
      <c r="A639" s="119" t="s">
        <v>5895</v>
      </c>
      <c r="B639" s="126" t="s">
        <v>772</v>
      </c>
    </row>
    <row r="640" ht="15.75">
      <c r="A640" s="119"/>
    </row>
    <row r="641" ht="15.75">
      <c r="A641" s="119" t="s">
        <v>5896</v>
      </c>
    </row>
    <row r="642" spans="1:2" ht="15.75">
      <c r="A642" s="119" t="s">
        <v>5897</v>
      </c>
      <c r="B642" s="126" t="s">
        <v>1153</v>
      </c>
    </row>
    <row r="643" ht="15.75">
      <c r="A643" s="119"/>
    </row>
    <row r="644" ht="15.75">
      <c r="A644" s="119" t="s">
        <v>5433</v>
      </c>
    </row>
    <row r="645" spans="1:2" ht="15.75">
      <c r="A645" s="119" t="s">
        <v>5897</v>
      </c>
      <c r="B645" s="126" t="s">
        <v>1153</v>
      </c>
    </row>
    <row r="646" ht="15.75">
      <c r="A646" s="119"/>
    </row>
    <row r="647" ht="15.75">
      <c r="A647" s="119" t="s">
        <v>5898</v>
      </c>
    </row>
    <row r="648" spans="1:2" ht="15.75">
      <c r="A648" s="119" t="s">
        <v>5899</v>
      </c>
      <c r="B648" s="126" t="s">
        <v>772</v>
      </c>
    </row>
    <row r="649" ht="15.75">
      <c r="A649" s="119"/>
    </row>
    <row r="650" ht="15.75">
      <c r="A650" s="119" t="s">
        <v>5900</v>
      </c>
    </row>
    <row r="651" spans="1:2" ht="15.75">
      <c r="A651" s="119" t="s">
        <v>5901</v>
      </c>
      <c r="B651" s="126" t="s">
        <v>4293</v>
      </c>
    </row>
    <row r="652" spans="1:2" ht="15.75">
      <c r="A652" s="119" t="s">
        <v>5897</v>
      </c>
      <c r="B652" s="126" t="s">
        <v>1153</v>
      </c>
    </row>
    <row r="653" ht="15.75">
      <c r="A653" s="119" t="s">
        <v>5902</v>
      </c>
    </row>
    <row r="654" spans="1:2" ht="15.75">
      <c r="A654" s="119" t="s">
        <v>5903</v>
      </c>
      <c r="B654" s="126" t="s">
        <v>2213</v>
      </c>
    </row>
    <row r="655" spans="1:2" ht="15.75">
      <c r="A655" s="119" t="s">
        <v>5904</v>
      </c>
      <c r="B655" s="126" t="s">
        <v>772</v>
      </c>
    </row>
    <row r="656" ht="15.75">
      <c r="A656" s="119" t="s">
        <v>5905</v>
      </c>
    </row>
    <row r="657" spans="1:2" ht="15.75">
      <c r="A657" s="119" t="s">
        <v>5906</v>
      </c>
      <c r="B657" s="126" t="s">
        <v>2213</v>
      </c>
    </row>
    <row r="658" spans="1:2" ht="15.75">
      <c r="A658" s="119" t="s">
        <v>5907</v>
      </c>
      <c r="B658" s="126" t="s">
        <v>772</v>
      </c>
    </row>
    <row r="659" spans="1:2" ht="15.75">
      <c r="A659" s="119" t="s">
        <v>5908</v>
      </c>
      <c r="B659" s="126" t="s">
        <v>772</v>
      </c>
    </row>
    <row r="660" ht="15.75">
      <c r="A660" s="119"/>
    </row>
    <row r="661" ht="15.75">
      <c r="A661" s="119" t="s">
        <v>5909</v>
      </c>
    </row>
    <row r="662" spans="1:2" ht="15.75">
      <c r="A662" s="119" t="s">
        <v>5910</v>
      </c>
      <c r="B662" s="126" t="s">
        <v>4293</v>
      </c>
    </row>
    <row r="663" ht="15.75">
      <c r="A663" s="119"/>
    </row>
    <row r="664" ht="15.75">
      <c r="A664" s="119" t="s">
        <v>2909</v>
      </c>
    </row>
    <row r="665" spans="1:2" ht="15.75">
      <c r="A665" s="119" t="s">
        <v>5911</v>
      </c>
      <c r="B665" s="126" t="s">
        <v>2213</v>
      </c>
    </row>
    <row r="666" spans="1:2" ht="15.75">
      <c r="A666" s="119" t="s">
        <v>5912</v>
      </c>
      <c r="B666" s="126" t="s">
        <v>772</v>
      </c>
    </row>
    <row r="667" spans="1:2" ht="15.75">
      <c r="A667" s="119" t="s">
        <v>5913</v>
      </c>
      <c r="B667" s="126" t="s">
        <v>2213</v>
      </c>
    </row>
    <row r="668" spans="1:2" ht="15.75">
      <c r="A668" s="119" t="s">
        <v>5914</v>
      </c>
      <c r="B668" s="126" t="s">
        <v>772</v>
      </c>
    </row>
    <row r="669" spans="1:2" ht="15.75">
      <c r="A669" s="119" t="s">
        <v>5915</v>
      </c>
      <c r="B669" s="126" t="s">
        <v>2213</v>
      </c>
    </row>
    <row r="670" spans="1:2" ht="15.75">
      <c r="A670" s="119" t="s">
        <v>5914</v>
      </c>
      <c r="B670" s="126" t="s">
        <v>772</v>
      </c>
    </row>
    <row r="671" spans="1:2" ht="15.75">
      <c r="A671" s="119" t="s">
        <v>5916</v>
      </c>
      <c r="B671" s="126" t="s">
        <v>772</v>
      </c>
    </row>
    <row r="672" spans="1:2" ht="15.75">
      <c r="A672" s="119" t="s">
        <v>6046</v>
      </c>
      <c r="B672" s="126" t="s">
        <v>1153</v>
      </c>
    </row>
    <row r="673" spans="1:2" ht="15.75">
      <c r="A673" s="119" t="s">
        <v>6047</v>
      </c>
      <c r="B673" s="126" t="s">
        <v>2213</v>
      </c>
    </row>
    <row r="674" spans="1:2" ht="15.75">
      <c r="A674" s="119" t="s">
        <v>6048</v>
      </c>
      <c r="B674" s="126" t="s">
        <v>772</v>
      </c>
    </row>
    <row r="675" spans="1:2" ht="15.75">
      <c r="A675" s="119" t="s">
        <v>6049</v>
      </c>
      <c r="B675" s="126" t="s">
        <v>2213</v>
      </c>
    </row>
    <row r="676" spans="1:2" ht="15.75">
      <c r="A676" s="119" t="s">
        <v>6048</v>
      </c>
      <c r="B676" s="126" t="s">
        <v>772</v>
      </c>
    </row>
    <row r="677" spans="1:2" ht="15.75">
      <c r="A677" s="119" t="s">
        <v>6050</v>
      </c>
      <c r="B677" s="126" t="s">
        <v>2213</v>
      </c>
    </row>
    <row r="678" spans="1:2" ht="15.75">
      <c r="A678" s="119" t="s">
        <v>6048</v>
      </c>
      <c r="B678" s="126" t="s">
        <v>772</v>
      </c>
    </row>
    <row r="679" ht="15.75">
      <c r="A679" s="119"/>
    </row>
    <row r="680" ht="15.75">
      <c r="A680" s="119" t="s">
        <v>6051</v>
      </c>
    </row>
    <row r="681" ht="15.75">
      <c r="A681" s="119"/>
    </row>
    <row r="682" ht="15.75">
      <c r="A682" s="119" t="s">
        <v>2861</v>
      </c>
    </row>
    <row r="683" spans="1:2" ht="15.75">
      <c r="A683" s="119" t="s">
        <v>6052</v>
      </c>
      <c r="B683" s="126" t="s">
        <v>2213</v>
      </c>
    </row>
    <row r="684" ht="15.75">
      <c r="A684" s="119"/>
    </row>
    <row r="685" ht="15.75">
      <c r="A685" s="119" t="s">
        <v>6053</v>
      </c>
    </row>
    <row r="686" spans="1:2" ht="15.75">
      <c r="A686" s="119" t="s">
        <v>6054</v>
      </c>
      <c r="B686" s="126" t="s">
        <v>2213</v>
      </c>
    </row>
    <row r="687" ht="15.75">
      <c r="A687" s="119"/>
    </row>
    <row r="688" ht="15.75">
      <c r="A688" s="119" t="s">
        <v>2902</v>
      </c>
    </row>
    <row r="689" spans="1:2" ht="15.75">
      <c r="A689" s="119" t="s">
        <v>6055</v>
      </c>
      <c r="B689" s="126" t="s">
        <v>2213</v>
      </c>
    </row>
    <row r="690" spans="1:2" ht="15.75">
      <c r="A690" s="119" t="s">
        <v>6056</v>
      </c>
      <c r="B690" s="126" t="s">
        <v>4293</v>
      </c>
    </row>
    <row r="691" spans="1:2" ht="15.75">
      <c r="A691" s="119" t="s">
        <v>6057</v>
      </c>
      <c r="B691" s="126" t="s">
        <v>2213</v>
      </c>
    </row>
    <row r="692" spans="1:2" ht="15.75">
      <c r="A692" s="119" t="s">
        <v>6058</v>
      </c>
      <c r="B692" s="126" t="s">
        <v>2213</v>
      </c>
    </row>
    <row r="693" spans="1:2" ht="15.75">
      <c r="A693" s="119" t="s">
        <v>6059</v>
      </c>
      <c r="B693" s="126" t="s">
        <v>2213</v>
      </c>
    </row>
    <row r="694" ht="15.75">
      <c r="A694" s="119"/>
    </row>
    <row r="695" ht="15.75">
      <c r="A695" s="119" t="s">
        <v>2899</v>
      </c>
    </row>
    <row r="696" spans="1:2" ht="15.75">
      <c r="A696" s="119" t="s">
        <v>6060</v>
      </c>
      <c r="B696" s="126" t="s">
        <v>2213</v>
      </c>
    </row>
    <row r="697" spans="1:2" ht="15.75">
      <c r="A697" s="119" t="s">
        <v>6056</v>
      </c>
      <c r="B697" s="126" t="s">
        <v>4293</v>
      </c>
    </row>
    <row r="698" ht="15.75">
      <c r="A698" s="119"/>
    </row>
    <row r="699" ht="15.75">
      <c r="A699" s="119" t="s">
        <v>2907</v>
      </c>
    </row>
    <row r="700" spans="1:2" ht="15.75">
      <c r="A700" s="119" t="s">
        <v>6061</v>
      </c>
      <c r="B700" s="126" t="s">
        <v>2213</v>
      </c>
    </row>
    <row r="701" ht="15.75">
      <c r="A701" s="119"/>
    </row>
    <row r="702" ht="15.75">
      <c r="A702" s="119" t="s">
        <v>6062</v>
      </c>
    </row>
    <row r="703" spans="1:2" ht="15.75">
      <c r="A703" s="119" t="s">
        <v>6063</v>
      </c>
      <c r="B703" s="126" t="s">
        <v>2213</v>
      </c>
    </row>
    <row r="704" spans="1:2" ht="15.75">
      <c r="A704" s="119" t="s">
        <v>5912</v>
      </c>
      <c r="B704" s="126" t="s">
        <v>4293</v>
      </c>
    </row>
    <row r="705" ht="15.75">
      <c r="A705" s="119"/>
    </row>
    <row r="706" ht="15.75">
      <c r="A706" s="119" t="s">
        <v>6064</v>
      </c>
    </row>
    <row r="707" ht="15.75">
      <c r="A707" s="119"/>
    </row>
    <row r="708" ht="15.75">
      <c r="A708" s="119" t="s">
        <v>2861</v>
      </c>
    </row>
    <row r="709" spans="1:2" ht="15.75">
      <c r="A709" s="119" t="s">
        <v>6065</v>
      </c>
      <c r="B709" s="126" t="s">
        <v>2225</v>
      </c>
    </row>
    <row r="710" spans="1:2" ht="15.75">
      <c r="A710" s="119" t="s">
        <v>6066</v>
      </c>
      <c r="B710" s="126" t="s">
        <v>2225</v>
      </c>
    </row>
    <row r="711" spans="1:2" ht="15.75">
      <c r="A711" s="119" t="s">
        <v>6067</v>
      </c>
      <c r="B711" s="126" t="s">
        <v>2225</v>
      </c>
    </row>
    <row r="712" spans="1:2" ht="15.75">
      <c r="A712" s="119" t="s">
        <v>6068</v>
      </c>
      <c r="B712" s="126" t="s">
        <v>2225</v>
      </c>
    </row>
    <row r="713" spans="1:2" ht="15.75">
      <c r="A713" s="119" t="s">
        <v>6069</v>
      </c>
      <c r="B713" s="126" t="s">
        <v>434</v>
      </c>
    </row>
    <row r="714" spans="1:2" ht="15.75">
      <c r="A714" s="119" t="s">
        <v>6070</v>
      </c>
      <c r="B714" s="126" t="s">
        <v>434</v>
      </c>
    </row>
    <row r="715" spans="1:2" ht="15.75">
      <c r="A715" s="119" t="s">
        <v>6071</v>
      </c>
      <c r="B715" s="126" t="s">
        <v>4293</v>
      </c>
    </row>
    <row r="716" spans="1:2" ht="15.75">
      <c r="A716" s="119" t="s">
        <v>6072</v>
      </c>
      <c r="B716" s="126" t="s">
        <v>4293</v>
      </c>
    </row>
    <row r="717" spans="1:2" ht="15.75">
      <c r="A717" s="119" t="s">
        <v>6073</v>
      </c>
      <c r="B717" s="126" t="s">
        <v>772</v>
      </c>
    </row>
    <row r="718" spans="1:2" ht="15.75">
      <c r="A718" s="119" t="s">
        <v>6074</v>
      </c>
      <c r="B718" s="126" t="s">
        <v>772</v>
      </c>
    </row>
    <row r="719" spans="1:2" ht="15.75">
      <c r="A719" s="119" t="s">
        <v>6075</v>
      </c>
      <c r="B719" s="126" t="s">
        <v>772</v>
      </c>
    </row>
    <row r="720" spans="1:2" ht="15.75">
      <c r="A720" s="119" t="s">
        <v>6076</v>
      </c>
      <c r="B720" s="126" t="s">
        <v>4293</v>
      </c>
    </row>
    <row r="721" ht="15.75">
      <c r="A721" s="119"/>
    </row>
    <row r="722" ht="15.75">
      <c r="A722" s="119" t="s">
        <v>4231</v>
      </c>
    </row>
    <row r="723" spans="1:2" ht="15.75">
      <c r="A723" s="119" t="s">
        <v>6077</v>
      </c>
      <c r="B723" s="126" t="s">
        <v>1153</v>
      </c>
    </row>
    <row r="724" spans="1:2" ht="15.75">
      <c r="A724" s="119" t="s">
        <v>6078</v>
      </c>
      <c r="B724" s="126" t="s">
        <v>1153</v>
      </c>
    </row>
    <row r="725" spans="1:2" ht="15.75">
      <c r="A725" s="119" t="s">
        <v>6079</v>
      </c>
      <c r="B725" s="126" t="s">
        <v>1153</v>
      </c>
    </row>
    <row r="726" spans="1:2" ht="15.75">
      <c r="A726" s="119" t="s">
        <v>6080</v>
      </c>
      <c r="B726" s="126" t="s">
        <v>1153</v>
      </c>
    </row>
    <row r="727" spans="1:2" ht="15.75">
      <c r="A727" s="119" t="s">
        <v>6081</v>
      </c>
      <c r="B727" s="126" t="s">
        <v>5098</v>
      </c>
    </row>
    <row r="728" ht="15.75">
      <c r="A728" s="119"/>
    </row>
    <row r="729" ht="15.75">
      <c r="A729" s="119" t="s">
        <v>6082</v>
      </c>
    </row>
    <row r="730" spans="1:2" ht="15.75">
      <c r="A730" s="119" t="s">
        <v>6083</v>
      </c>
      <c r="B730" s="126" t="s">
        <v>6716</v>
      </c>
    </row>
    <row r="731" spans="1:2" ht="15.75">
      <c r="A731" s="119" t="s">
        <v>6084</v>
      </c>
      <c r="B731" s="126" t="s">
        <v>4293</v>
      </c>
    </row>
    <row r="732" spans="1:2" ht="15.75">
      <c r="A732" s="119" t="s">
        <v>6085</v>
      </c>
      <c r="B732" s="126" t="s">
        <v>4293</v>
      </c>
    </row>
    <row r="733" ht="15.75">
      <c r="A733" s="119"/>
    </row>
    <row r="734" ht="15.75">
      <c r="A734" s="119"/>
    </row>
    <row r="735" ht="15.75">
      <c r="A735" s="119" t="s">
        <v>5433</v>
      </c>
    </row>
    <row r="736" spans="1:2" ht="15.75">
      <c r="A736" s="119" t="s">
        <v>6086</v>
      </c>
      <c r="B736" s="126" t="s">
        <v>6716</v>
      </c>
    </row>
    <row r="737" spans="1:2" ht="15.75">
      <c r="A737" s="119" t="s">
        <v>6087</v>
      </c>
      <c r="B737" s="126" t="s">
        <v>1153</v>
      </c>
    </row>
    <row r="738" spans="1:2" ht="15.75">
      <c r="A738" s="119" t="s">
        <v>6088</v>
      </c>
      <c r="B738" s="126" t="s">
        <v>6716</v>
      </c>
    </row>
    <row r="739" spans="1:2" ht="15.75">
      <c r="A739" s="119" t="s">
        <v>6089</v>
      </c>
      <c r="B739" s="126" t="s">
        <v>4293</v>
      </c>
    </row>
    <row r="740" spans="1:2" ht="15.75">
      <c r="A740" s="119" t="s">
        <v>6090</v>
      </c>
      <c r="B740" s="126" t="s">
        <v>6716</v>
      </c>
    </row>
    <row r="741" spans="1:2" ht="15.75">
      <c r="A741" s="119" t="s">
        <v>6091</v>
      </c>
      <c r="B741" s="126" t="s">
        <v>4293</v>
      </c>
    </row>
    <row r="742" spans="1:2" ht="15.75">
      <c r="A742" s="119" t="s">
        <v>6092</v>
      </c>
      <c r="B742" s="126" t="s">
        <v>1153</v>
      </c>
    </row>
    <row r="743" spans="1:2" ht="15.75">
      <c r="A743" s="119" t="s">
        <v>6093</v>
      </c>
      <c r="B743" s="126" t="s">
        <v>1153</v>
      </c>
    </row>
    <row r="744" spans="1:2" ht="15.75">
      <c r="A744" s="119" t="s">
        <v>6094</v>
      </c>
      <c r="B744" s="126" t="s">
        <v>1153</v>
      </c>
    </row>
    <row r="745" spans="1:2" ht="15.75">
      <c r="A745" s="119" t="s">
        <v>6095</v>
      </c>
      <c r="B745" s="126" t="s">
        <v>1153</v>
      </c>
    </row>
    <row r="746" spans="1:2" ht="15.75">
      <c r="A746" s="119" t="s">
        <v>6096</v>
      </c>
      <c r="B746" s="126" t="s">
        <v>4293</v>
      </c>
    </row>
    <row r="747" ht="15.75">
      <c r="A747" s="119"/>
    </row>
    <row r="748" ht="15.75">
      <c r="A748" s="119" t="s">
        <v>3450</v>
      </c>
    </row>
    <row r="749" spans="1:2" ht="15.75">
      <c r="A749" s="119" t="s">
        <v>6097</v>
      </c>
      <c r="B749" s="126" t="s">
        <v>772</v>
      </c>
    </row>
    <row r="750" spans="1:2" ht="15.75">
      <c r="A750" s="119" t="s">
        <v>6098</v>
      </c>
      <c r="B750" s="126" t="s">
        <v>772</v>
      </c>
    </row>
    <row r="751" spans="1:2" ht="15.75">
      <c r="A751" s="119" t="s">
        <v>6099</v>
      </c>
      <c r="B751" s="126" t="s">
        <v>772</v>
      </c>
    </row>
    <row r="752" spans="1:2" ht="15.75">
      <c r="A752" s="119" t="s">
        <v>6100</v>
      </c>
      <c r="B752" s="126" t="s">
        <v>772</v>
      </c>
    </row>
    <row r="753" spans="1:2" ht="15.75">
      <c r="A753" s="119" t="s">
        <v>6101</v>
      </c>
      <c r="B753" s="126" t="s">
        <v>772</v>
      </c>
    </row>
    <row r="754" spans="1:2" ht="15.75">
      <c r="A754" s="119" t="s">
        <v>6102</v>
      </c>
      <c r="B754" s="126" t="s">
        <v>772</v>
      </c>
    </row>
    <row r="755" spans="1:2" ht="15.75">
      <c r="A755" s="119" t="s">
        <v>6103</v>
      </c>
      <c r="B755" s="126" t="s">
        <v>4293</v>
      </c>
    </row>
    <row r="756" spans="1:2" ht="15.75">
      <c r="A756" s="119" t="s">
        <v>6104</v>
      </c>
      <c r="B756" s="126" t="s">
        <v>4293</v>
      </c>
    </row>
    <row r="757" spans="1:2" ht="15.75">
      <c r="A757" s="119" t="s">
        <v>6105</v>
      </c>
      <c r="B757" s="126" t="s">
        <v>4293</v>
      </c>
    </row>
    <row r="758" spans="1:2" ht="15.75">
      <c r="A758" s="119" t="s">
        <v>6106</v>
      </c>
      <c r="B758" s="126" t="s">
        <v>4293</v>
      </c>
    </row>
    <row r="759" spans="1:2" ht="15.75">
      <c r="A759" s="119" t="s">
        <v>6107</v>
      </c>
      <c r="B759" s="126" t="s">
        <v>4293</v>
      </c>
    </row>
    <row r="760" spans="1:2" ht="15.75">
      <c r="A760" s="119" t="s">
        <v>6108</v>
      </c>
      <c r="B760" s="126" t="s">
        <v>4293</v>
      </c>
    </row>
    <row r="761" ht="15.75">
      <c r="A761" s="119"/>
    </row>
    <row r="762" ht="15.75">
      <c r="A762" s="119" t="s">
        <v>2909</v>
      </c>
    </row>
    <row r="763" spans="1:2" ht="15.75">
      <c r="A763" s="119" t="s">
        <v>6109</v>
      </c>
      <c r="B763" s="126" t="s">
        <v>772</v>
      </c>
    </row>
    <row r="764" spans="1:2" ht="15.75">
      <c r="A764" s="119" t="s">
        <v>6110</v>
      </c>
      <c r="B764" s="126" t="s">
        <v>772</v>
      </c>
    </row>
    <row r="765" spans="1:2" ht="15.75">
      <c r="A765" s="119" t="s">
        <v>6111</v>
      </c>
      <c r="B765" s="126" t="s">
        <v>772</v>
      </c>
    </row>
    <row r="766" spans="1:2" ht="15.75">
      <c r="A766" s="119" t="s">
        <v>6112</v>
      </c>
      <c r="B766" s="126" t="s">
        <v>772</v>
      </c>
    </row>
    <row r="767" spans="1:2" ht="15.75">
      <c r="A767" s="119" t="s">
        <v>6113</v>
      </c>
      <c r="B767" s="126" t="s">
        <v>772</v>
      </c>
    </row>
    <row r="768" spans="1:2" ht="15.75">
      <c r="A768" s="119" t="s">
        <v>6114</v>
      </c>
      <c r="B768" s="126" t="s">
        <v>772</v>
      </c>
    </row>
    <row r="769" spans="1:2" ht="15.75">
      <c r="A769" s="119" t="s">
        <v>6115</v>
      </c>
      <c r="B769" s="126" t="s">
        <v>1153</v>
      </c>
    </row>
    <row r="770" spans="1:2" ht="15.75">
      <c r="A770" s="119" t="s">
        <v>6116</v>
      </c>
      <c r="B770" s="126" t="s">
        <v>4293</v>
      </c>
    </row>
    <row r="771" spans="1:2" ht="15.75">
      <c r="A771" s="119" t="s">
        <v>6117</v>
      </c>
      <c r="B771" s="126" t="s">
        <v>4293</v>
      </c>
    </row>
    <row r="772" spans="1:2" ht="15.75">
      <c r="A772" s="119" t="s">
        <v>6118</v>
      </c>
      <c r="B772" s="126" t="s">
        <v>4293</v>
      </c>
    </row>
    <row r="773" spans="1:2" ht="15.75">
      <c r="A773" s="119" t="s">
        <v>6119</v>
      </c>
      <c r="B773" s="126" t="s">
        <v>4293</v>
      </c>
    </row>
    <row r="774" spans="1:2" ht="15.75">
      <c r="A774" s="119" t="s">
        <v>6120</v>
      </c>
      <c r="B774" s="126" t="s">
        <v>4293</v>
      </c>
    </row>
    <row r="775" spans="1:2" ht="15.75">
      <c r="A775" s="119" t="s">
        <v>6121</v>
      </c>
      <c r="B775" s="126" t="s">
        <v>4293</v>
      </c>
    </row>
    <row r="776" spans="1:2" ht="15.75">
      <c r="A776" s="119" t="s">
        <v>6122</v>
      </c>
      <c r="B776" s="126" t="s">
        <v>4293</v>
      </c>
    </row>
    <row r="777" spans="1:2" ht="15.75">
      <c r="A777" s="119" t="s">
        <v>6123</v>
      </c>
      <c r="B777" s="126" t="s">
        <v>4293</v>
      </c>
    </row>
    <row r="778" spans="1:2" ht="15.75">
      <c r="A778" s="119" t="s">
        <v>6124</v>
      </c>
      <c r="B778" s="126" t="s">
        <v>4293</v>
      </c>
    </row>
    <row r="779" spans="1:2" ht="15.75">
      <c r="A779" s="119" t="s">
        <v>6125</v>
      </c>
      <c r="B779" s="126" t="s">
        <v>772</v>
      </c>
    </row>
    <row r="780" spans="1:2" ht="15.75">
      <c r="A780" s="119" t="s">
        <v>6126</v>
      </c>
      <c r="B780" s="126" t="s">
        <v>4293</v>
      </c>
    </row>
    <row r="781" spans="1:2" ht="15.75">
      <c r="A781" s="119" t="s">
        <v>6127</v>
      </c>
      <c r="B781" s="126" t="s">
        <v>4293</v>
      </c>
    </row>
    <row r="782" spans="1:2" ht="15.75">
      <c r="A782" s="119" t="s">
        <v>6128</v>
      </c>
      <c r="B782" s="126" t="s">
        <v>4293</v>
      </c>
    </row>
    <row r="783" spans="1:2" ht="15.75">
      <c r="A783" s="119" t="s">
        <v>6129</v>
      </c>
      <c r="B783" s="126" t="s">
        <v>4293</v>
      </c>
    </row>
    <row r="784" spans="1:2" ht="15.75">
      <c r="A784" s="119" t="s">
        <v>6130</v>
      </c>
      <c r="B784" s="126" t="s">
        <v>4293</v>
      </c>
    </row>
    <row r="785" spans="1:2" ht="15.75">
      <c r="A785" s="119" t="s">
        <v>6131</v>
      </c>
      <c r="B785" s="126" t="s">
        <v>6716</v>
      </c>
    </row>
    <row r="786" spans="1:2" ht="15.75">
      <c r="A786" s="119" t="s">
        <v>6132</v>
      </c>
      <c r="B786" s="126" t="s">
        <v>6716</v>
      </c>
    </row>
    <row r="787" ht="15.75">
      <c r="A787" s="119"/>
    </row>
    <row r="788" ht="15.75">
      <c r="A788" s="119" t="s">
        <v>6133</v>
      </c>
    </row>
    <row r="789" ht="15.75">
      <c r="A789" s="119" t="s">
        <v>6134</v>
      </c>
    </row>
    <row r="790" ht="15.75">
      <c r="A790" s="119"/>
    </row>
    <row r="791" ht="15.75">
      <c r="A791" s="119" t="s">
        <v>2861</v>
      </c>
    </row>
    <row r="792" spans="1:2" ht="15.75">
      <c r="A792" s="119" t="s">
        <v>6135</v>
      </c>
      <c r="B792" s="126" t="s">
        <v>1153</v>
      </c>
    </row>
    <row r="793" ht="15.75">
      <c r="A793" s="119"/>
    </row>
    <row r="794" ht="15.75">
      <c r="A794" s="119" t="s">
        <v>6136</v>
      </c>
    </row>
    <row r="795" spans="1:2" ht="15.75">
      <c r="A795" s="119" t="s">
        <v>6137</v>
      </c>
      <c r="B795" s="126" t="s">
        <v>2225</v>
      </c>
    </row>
    <row r="796" spans="1:2" ht="15.75">
      <c r="A796" s="119" t="s">
        <v>6138</v>
      </c>
      <c r="B796" s="126" t="s">
        <v>3298</v>
      </c>
    </row>
    <row r="797" ht="15.75">
      <c r="A797" s="119"/>
    </row>
    <row r="798" ht="15.75">
      <c r="A798" s="119" t="s">
        <v>4231</v>
      </c>
    </row>
    <row r="799" spans="1:2" ht="15.75">
      <c r="A799" s="119" t="s">
        <v>6139</v>
      </c>
      <c r="B799" s="126" t="s">
        <v>1153</v>
      </c>
    </row>
    <row r="800" ht="15.75">
      <c r="A800" s="119"/>
    </row>
    <row r="801" ht="15.75">
      <c r="A801" s="119" t="s">
        <v>5896</v>
      </c>
    </row>
    <row r="802" spans="1:2" ht="15.75">
      <c r="A802" s="119" t="s">
        <v>6140</v>
      </c>
      <c r="B802" s="126" t="s">
        <v>1153</v>
      </c>
    </row>
    <row r="803" spans="1:2" ht="15.75">
      <c r="A803" s="119" t="s">
        <v>6141</v>
      </c>
      <c r="B803" s="126" t="s">
        <v>1153</v>
      </c>
    </row>
    <row r="804" spans="1:2" ht="15.75">
      <c r="A804" s="119" t="s">
        <v>6142</v>
      </c>
      <c r="B804" s="126" t="s">
        <v>5098</v>
      </c>
    </row>
    <row r="805" ht="15.75">
      <c r="A805" s="119"/>
    </row>
    <row r="806" ht="15.75">
      <c r="A806" s="119" t="s">
        <v>5433</v>
      </c>
    </row>
    <row r="807" spans="1:2" ht="15.75">
      <c r="A807" s="119" t="s">
        <v>6143</v>
      </c>
      <c r="B807" s="126" t="s">
        <v>5098</v>
      </c>
    </row>
    <row r="808" spans="1:2" ht="15.75">
      <c r="A808" s="119" t="s">
        <v>6144</v>
      </c>
      <c r="B808" s="126" t="s">
        <v>1153</v>
      </c>
    </row>
    <row r="809" ht="15.75">
      <c r="A809" s="119"/>
    </row>
    <row r="810" ht="15.75">
      <c r="A810" s="119" t="s">
        <v>5866</v>
      </c>
    </row>
    <row r="811" spans="1:2" ht="15.75">
      <c r="A811" s="119" t="s">
        <v>6145</v>
      </c>
      <c r="B811" s="126" t="s">
        <v>1153</v>
      </c>
    </row>
    <row r="812" spans="1:2" ht="15.75">
      <c r="A812" s="119" t="s">
        <v>6146</v>
      </c>
      <c r="B812" s="126" t="s">
        <v>1153</v>
      </c>
    </row>
    <row r="813" ht="15.75">
      <c r="A813" s="119"/>
    </row>
    <row r="814" ht="15.75">
      <c r="A814" s="119" t="s">
        <v>2909</v>
      </c>
    </row>
    <row r="815" spans="1:2" ht="15.75">
      <c r="A815" s="119" t="s">
        <v>6147</v>
      </c>
      <c r="B815" s="126" t="s">
        <v>6716</v>
      </c>
    </row>
    <row r="816" spans="1:2" ht="15.75">
      <c r="A816" s="119" t="s">
        <v>6148</v>
      </c>
      <c r="B816" s="126" t="s">
        <v>1153</v>
      </c>
    </row>
    <row r="817" spans="1:2" ht="15.75">
      <c r="A817" s="119" t="s">
        <v>6149</v>
      </c>
      <c r="B817" s="126" t="s">
        <v>2225</v>
      </c>
    </row>
    <row r="818" spans="1:2" ht="15.75">
      <c r="A818" s="119" t="s">
        <v>6150</v>
      </c>
      <c r="B818" s="126" t="s">
        <v>2225</v>
      </c>
    </row>
    <row r="819" ht="15.75">
      <c r="A819" s="119"/>
    </row>
    <row r="820" ht="15.75">
      <c r="A820" s="119" t="s">
        <v>6151</v>
      </c>
    </row>
    <row r="821" ht="15.75">
      <c r="A821" s="119"/>
    </row>
    <row r="822" ht="15.75">
      <c r="A822" s="119" t="s">
        <v>5866</v>
      </c>
    </row>
    <row r="823" spans="1:2" ht="15.75">
      <c r="A823" s="119" t="s">
        <v>6152</v>
      </c>
      <c r="B823" s="126" t="s">
        <v>772</v>
      </c>
    </row>
    <row r="824" ht="15.75">
      <c r="A824" s="119"/>
    </row>
    <row r="825" ht="15.75">
      <c r="A825" s="119" t="s">
        <v>2909</v>
      </c>
    </row>
    <row r="826" spans="1:2" ht="15.75">
      <c r="A826" s="119" t="s">
        <v>6153</v>
      </c>
      <c r="B826" s="126" t="s">
        <v>772</v>
      </c>
    </row>
    <row r="827" ht="15.75">
      <c r="A827" s="119"/>
    </row>
    <row r="828" ht="15.75">
      <c r="A828" s="119"/>
    </row>
    <row r="829" ht="15.75">
      <c r="A829" s="119" t="s">
        <v>1178</v>
      </c>
    </row>
    <row r="830" ht="15.75">
      <c r="A830" s="119"/>
    </row>
    <row r="831" ht="15.75">
      <c r="A831" s="119" t="s">
        <v>5866</v>
      </c>
    </row>
    <row r="832" spans="1:2" ht="15.75">
      <c r="A832" s="119" t="s">
        <v>6154</v>
      </c>
      <c r="B832" s="126" t="s">
        <v>772</v>
      </c>
    </row>
    <row r="833" ht="15.75">
      <c r="A833" s="119"/>
    </row>
    <row r="834" ht="15.75">
      <c r="A834" s="119" t="s">
        <v>2909</v>
      </c>
    </row>
    <row r="835" spans="1:2" ht="15.75">
      <c r="A835" s="119" t="s">
        <v>6155</v>
      </c>
      <c r="B835" s="126" t="s">
        <v>772</v>
      </c>
    </row>
    <row r="836" ht="15.75">
      <c r="A836" s="119"/>
    </row>
    <row r="837" ht="15.75">
      <c r="A837" s="119" t="s">
        <v>6156</v>
      </c>
    </row>
    <row r="838" ht="15.75">
      <c r="A838" s="119"/>
    </row>
    <row r="839" ht="15.75">
      <c r="A839" s="119" t="s">
        <v>2541</v>
      </c>
    </row>
    <row r="840" spans="1:2" ht="15.75">
      <c r="A840" s="119" t="s">
        <v>6157</v>
      </c>
      <c r="B840" s="126" t="s">
        <v>2213</v>
      </c>
    </row>
    <row r="841" spans="1:2" ht="15.75">
      <c r="A841" s="119" t="s">
        <v>6158</v>
      </c>
      <c r="B841" s="126" t="s">
        <v>4293</v>
      </c>
    </row>
    <row r="842" spans="1:2" ht="15.75">
      <c r="A842" s="119" t="s">
        <v>6159</v>
      </c>
      <c r="B842" s="126" t="s">
        <v>2213</v>
      </c>
    </row>
    <row r="843" spans="1:2" ht="15.75">
      <c r="A843" s="119" t="s">
        <v>6158</v>
      </c>
      <c r="B843" s="126" t="s">
        <v>4293</v>
      </c>
    </row>
    <row r="844" spans="1:2" ht="15.75">
      <c r="A844" s="119" t="s">
        <v>6160</v>
      </c>
      <c r="B844" s="126" t="s">
        <v>2213</v>
      </c>
    </row>
    <row r="845" spans="1:2" ht="15.75">
      <c r="A845" s="119" t="s">
        <v>6158</v>
      </c>
      <c r="B845" s="126" t="s">
        <v>4293</v>
      </c>
    </row>
    <row r="846" spans="1:2" ht="15.75">
      <c r="A846" s="119" t="s">
        <v>6161</v>
      </c>
      <c r="B846" s="126" t="s">
        <v>2213</v>
      </c>
    </row>
    <row r="847" spans="1:2" ht="15.75">
      <c r="A847" s="119" t="s">
        <v>6158</v>
      </c>
      <c r="B847" s="126" t="s">
        <v>4293</v>
      </c>
    </row>
    <row r="848" ht="15.75">
      <c r="A848" s="119"/>
    </row>
    <row r="849" ht="15.75">
      <c r="A849" s="119" t="s">
        <v>2909</v>
      </c>
    </row>
    <row r="850" spans="1:2" ht="15.75">
      <c r="A850" s="119" t="s">
        <v>6162</v>
      </c>
      <c r="B850" s="126" t="s">
        <v>2213</v>
      </c>
    </row>
    <row r="851" spans="1:2" ht="15.75">
      <c r="A851" s="119" t="s">
        <v>5912</v>
      </c>
      <c r="B851" s="126" t="s">
        <v>4293</v>
      </c>
    </row>
    <row r="852" spans="1:2" ht="15.75">
      <c r="A852" s="119" t="s">
        <v>6163</v>
      </c>
      <c r="B852" s="126" t="s">
        <v>2213</v>
      </c>
    </row>
    <row r="853" spans="1:2" ht="15.75">
      <c r="A853" s="119" t="s">
        <v>5912</v>
      </c>
      <c r="B853" s="126" t="s">
        <v>4293</v>
      </c>
    </row>
    <row r="854" spans="1:2" ht="15.75">
      <c r="A854" s="119" t="s">
        <v>6164</v>
      </c>
      <c r="B854" s="126" t="s">
        <v>2213</v>
      </c>
    </row>
    <row r="855" spans="1:2" ht="15.75">
      <c r="A855" s="119" t="s">
        <v>5912</v>
      </c>
      <c r="B855" s="126" t="s">
        <v>4293</v>
      </c>
    </row>
    <row r="856" spans="1:2" ht="15.75">
      <c r="A856" s="119" t="s">
        <v>6165</v>
      </c>
      <c r="B856" s="126" t="s">
        <v>2213</v>
      </c>
    </row>
    <row r="857" spans="1:2" ht="15.75">
      <c r="A857" s="119" t="s">
        <v>5912</v>
      </c>
      <c r="B857" s="126" t="s">
        <v>4293</v>
      </c>
    </row>
    <row r="858" ht="15.75">
      <c r="A858" s="119"/>
    </row>
    <row r="859" ht="15.75">
      <c r="A859" s="119" t="s">
        <v>5275</v>
      </c>
    </row>
    <row r="860" ht="15.75">
      <c r="A860" s="119"/>
    </row>
    <row r="861" ht="15.75">
      <c r="A861" s="119" t="s">
        <v>2861</v>
      </c>
    </row>
    <row r="862" spans="1:2" ht="15.75">
      <c r="A862" s="119" t="s">
        <v>6166</v>
      </c>
      <c r="B862" s="126" t="s">
        <v>772</v>
      </c>
    </row>
    <row r="863" spans="1:2" ht="15.75">
      <c r="A863" s="119" t="s">
        <v>6167</v>
      </c>
      <c r="B863" s="126" t="s">
        <v>1153</v>
      </c>
    </row>
    <row r="864" spans="1:2" ht="15.75">
      <c r="A864" s="119" t="s">
        <v>6168</v>
      </c>
      <c r="B864" s="126" t="s">
        <v>6716</v>
      </c>
    </row>
    <row r="865" ht="15.75">
      <c r="A865" s="119"/>
    </row>
    <row r="866" ht="15.75">
      <c r="A866" s="119" t="s">
        <v>3450</v>
      </c>
    </row>
    <row r="867" spans="1:2" ht="15.75">
      <c r="A867" s="119" t="s">
        <v>6190</v>
      </c>
      <c r="B867" s="126" t="s">
        <v>4293</v>
      </c>
    </row>
    <row r="868" spans="1:2" ht="15.75">
      <c r="A868" s="119" t="s">
        <v>6191</v>
      </c>
      <c r="B868" s="126" t="s">
        <v>772</v>
      </c>
    </row>
    <row r="869" spans="1:2" ht="15.75">
      <c r="A869" s="119" t="s">
        <v>6192</v>
      </c>
      <c r="B869" s="126" t="s">
        <v>772</v>
      </c>
    </row>
    <row r="870" ht="15.75">
      <c r="A870" s="119"/>
    </row>
    <row r="871" ht="15.75">
      <c r="A871" s="119" t="s">
        <v>6082</v>
      </c>
    </row>
    <row r="872" spans="1:2" ht="15.75">
      <c r="A872" s="119" t="s">
        <v>6193</v>
      </c>
      <c r="B872" s="126" t="s">
        <v>4293</v>
      </c>
    </row>
    <row r="873" spans="1:2" ht="15.75">
      <c r="A873" s="119" t="s">
        <v>6194</v>
      </c>
      <c r="B873" s="126" t="s">
        <v>4293</v>
      </c>
    </row>
    <row r="874" spans="1:2" ht="15.75">
      <c r="A874" s="119" t="s">
        <v>6195</v>
      </c>
      <c r="B874" s="126" t="s">
        <v>772</v>
      </c>
    </row>
    <row r="875" spans="1:2" ht="15.75">
      <c r="A875" s="119" t="s">
        <v>6196</v>
      </c>
      <c r="B875" s="126" t="s">
        <v>6716</v>
      </c>
    </row>
    <row r="876" spans="1:2" ht="15.75">
      <c r="A876" s="119" t="s">
        <v>6197</v>
      </c>
      <c r="B876" s="126" t="s">
        <v>1153</v>
      </c>
    </row>
    <row r="877" spans="1:2" ht="15.75">
      <c r="A877" s="119" t="s">
        <v>6198</v>
      </c>
      <c r="B877" s="126" t="s">
        <v>1153</v>
      </c>
    </row>
    <row r="878" spans="1:2" ht="15.75">
      <c r="A878" s="119" t="s">
        <v>6199</v>
      </c>
      <c r="B878" s="126" t="s">
        <v>1153</v>
      </c>
    </row>
    <row r="879" spans="1:2" ht="15.75">
      <c r="A879" s="119" t="s">
        <v>6200</v>
      </c>
      <c r="B879" s="126" t="s">
        <v>4293</v>
      </c>
    </row>
    <row r="880" spans="1:2" ht="15.75">
      <c r="A880" s="119" t="s">
        <v>6201</v>
      </c>
      <c r="B880" s="126" t="s">
        <v>6716</v>
      </c>
    </row>
    <row r="881" spans="1:2" ht="15.75">
      <c r="A881" s="119" t="s">
        <v>6202</v>
      </c>
      <c r="B881" s="126" t="s">
        <v>4293</v>
      </c>
    </row>
    <row r="882" spans="1:2" ht="15.75">
      <c r="A882" s="119" t="s">
        <v>6203</v>
      </c>
      <c r="B882" s="126" t="s">
        <v>6716</v>
      </c>
    </row>
    <row r="883" spans="1:2" ht="15.75">
      <c r="A883" s="119" t="s">
        <v>6204</v>
      </c>
      <c r="B883" s="126" t="s">
        <v>4293</v>
      </c>
    </row>
    <row r="884" ht="15.75">
      <c r="A884" s="119"/>
    </row>
    <row r="885" ht="15.75">
      <c r="A885" s="119" t="s">
        <v>6205</v>
      </c>
    </row>
    <row r="886" ht="15.75">
      <c r="A886" s="119"/>
    </row>
    <row r="887" ht="15.75">
      <c r="A887" s="119" t="s">
        <v>6136</v>
      </c>
    </row>
    <row r="888" spans="1:2" ht="15.75">
      <c r="A888" s="119" t="s">
        <v>6206</v>
      </c>
      <c r="B888" s="126" t="s">
        <v>5098</v>
      </c>
    </row>
    <row r="889" ht="15.75">
      <c r="A889" s="119"/>
    </row>
    <row r="890" ht="15.75">
      <c r="A890" s="119" t="s">
        <v>5813</v>
      </c>
    </row>
    <row r="891" spans="1:2" ht="15.75">
      <c r="A891" s="119" t="s">
        <v>6207</v>
      </c>
      <c r="B891" s="126" t="s">
        <v>772</v>
      </c>
    </row>
    <row r="892" spans="1:2" ht="15.75">
      <c r="A892" s="119" t="s">
        <v>6208</v>
      </c>
      <c r="B892" s="126" t="s">
        <v>772</v>
      </c>
    </row>
    <row r="893" spans="1:2" ht="15.75">
      <c r="A893" s="119" t="s">
        <v>6209</v>
      </c>
      <c r="B893" s="126" t="s">
        <v>5098</v>
      </c>
    </row>
    <row r="894" spans="1:2" ht="15.75">
      <c r="A894" s="119" t="s">
        <v>6210</v>
      </c>
      <c r="B894" s="126" t="s">
        <v>1153</v>
      </c>
    </row>
    <row r="895" spans="1:2" ht="15.75">
      <c r="A895" s="119" t="s">
        <v>6211</v>
      </c>
      <c r="B895" s="126" t="s">
        <v>5098</v>
      </c>
    </row>
    <row r="896" ht="15.75">
      <c r="A896" s="119"/>
    </row>
    <row r="897" ht="15.75">
      <c r="A897" s="119" t="s">
        <v>2909</v>
      </c>
    </row>
    <row r="898" spans="1:2" ht="15.75">
      <c r="A898" s="119" t="s">
        <v>6212</v>
      </c>
      <c r="B898" s="126" t="s">
        <v>772</v>
      </c>
    </row>
    <row r="899" ht="15.75">
      <c r="A899" s="119"/>
    </row>
    <row r="900" ht="15.75">
      <c r="A900" s="119" t="s">
        <v>6213</v>
      </c>
    </row>
    <row r="901" ht="15.75">
      <c r="A901" s="119"/>
    </row>
    <row r="902" ht="15.75">
      <c r="A902" s="119" t="s">
        <v>6214</v>
      </c>
    </row>
    <row r="903" spans="1:2" ht="15.75">
      <c r="A903" s="119" t="s">
        <v>6215</v>
      </c>
      <c r="B903" s="126" t="s">
        <v>1153</v>
      </c>
    </row>
    <row r="904" spans="1:2" ht="15.75">
      <c r="A904" s="119" t="s">
        <v>6216</v>
      </c>
      <c r="B904" s="126" t="s">
        <v>1153</v>
      </c>
    </row>
    <row r="905" ht="15.75">
      <c r="A905" s="119"/>
    </row>
    <row r="906" ht="15.75">
      <c r="A906" s="119" t="s">
        <v>6217</v>
      </c>
    </row>
    <row r="907" ht="15.75">
      <c r="A907" s="119"/>
    </row>
    <row r="908" ht="15.75">
      <c r="A908" s="119" t="s">
        <v>5866</v>
      </c>
    </row>
    <row r="909" spans="1:2" ht="15.75">
      <c r="A909" s="119" t="s">
        <v>6218</v>
      </c>
      <c r="B909" s="126" t="s">
        <v>1153</v>
      </c>
    </row>
    <row r="910" spans="1:2" ht="15.75">
      <c r="A910" s="119" t="s">
        <v>6219</v>
      </c>
      <c r="B910" s="126" t="s">
        <v>6716</v>
      </c>
    </row>
    <row r="911" spans="1:2" ht="15.75">
      <c r="A911" s="119" t="s">
        <v>6220</v>
      </c>
      <c r="B911" s="126" t="s">
        <v>1153</v>
      </c>
    </row>
    <row r="912" ht="15.75">
      <c r="A912" s="119"/>
    </row>
    <row r="913" ht="15.75">
      <c r="A913" s="119" t="s">
        <v>6221</v>
      </c>
    </row>
    <row r="914" ht="15.75">
      <c r="A914" s="119"/>
    </row>
    <row r="915" ht="15.75">
      <c r="A915" s="119" t="s">
        <v>5896</v>
      </c>
    </row>
    <row r="916" spans="1:2" ht="15.75">
      <c r="A916" s="119" t="s">
        <v>6222</v>
      </c>
      <c r="B916" s="126" t="s">
        <v>1153</v>
      </c>
    </row>
    <row r="917" spans="1:2" ht="15.75">
      <c r="A917" s="119" t="s">
        <v>6223</v>
      </c>
      <c r="B917" s="126" t="s">
        <v>5098</v>
      </c>
    </row>
    <row r="918" spans="1:2" ht="15.75">
      <c r="A918" s="119" t="s">
        <v>6224</v>
      </c>
      <c r="B918" s="126" t="s">
        <v>5098</v>
      </c>
    </row>
    <row r="919" ht="15.75">
      <c r="A919" s="119"/>
    </row>
    <row r="920" ht="15.75">
      <c r="A920" s="119" t="s">
        <v>5866</v>
      </c>
    </row>
    <row r="921" spans="1:2" ht="15.75">
      <c r="A921" s="119" t="s">
        <v>6225</v>
      </c>
      <c r="B921" s="126" t="s">
        <v>1153</v>
      </c>
    </row>
    <row r="922" spans="1:2" ht="15.75">
      <c r="A922" s="119" t="s">
        <v>6226</v>
      </c>
      <c r="B922" s="126" t="s">
        <v>1153</v>
      </c>
    </row>
    <row r="923" spans="1:2" ht="15.75">
      <c r="A923" s="119" t="s">
        <v>6227</v>
      </c>
      <c r="B923" s="126" t="s">
        <v>1153</v>
      </c>
    </row>
    <row r="924" spans="1:2" ht="15.75">
      <c r="A924" s="119" t="s">
        <v>6228</v>
      </c>
      <c r="B924" s="126" t="s">
        <v>1153</v>
      </c>
    </row>
    <row r="925" spans="1:2" ht="15.75">
      <c r="A925" s="119" t="s">
        <v>6229</v>
      </c>
      <c r="B925" s="126" t="s">
        <v>1153</v>
      </c>
    </row>
    <row r="926" spans="1:2" ht="15.75">
      <c r="A926" s="119" t="s">
        <v>6230</v>
      </c>
      <c r="B926" s="126" t="s">
        <v>1153</v>
      </c>
    </row>
    <row r="927" spans="1:2" ht="15.75">
      <c r="A927" s="119" t="s">
        <v>6231</v>
      </c>
      <c r="B927" s="126" t="s">
        <v>1153</v>
      </c>
    </row>
    <row r="928" spans="1:2" ht="15.75">
      <c r="A928" s="119" t="s">
        <v>6232</v>
      </c>
      <c r="B928" s="126" t="s">
        <v>1153</v>
      </c>
    </row>
    <row r="929" ht="15.75">
      <c r="A929" s="119"/>
    </row>
    <row r="930" ht="15.75">
      <c r="A930" s="119" t="s">
        <v>6233</v>
      </c>
    </row>
    <row r="931" spans="1:2" ht="15.75">
      <c r="A931" s="119" t="s">
        <v>6234</v>
      </c>
      <c r="B931" s="126" t="s">
        <v>440</v>
      </c>
    </row>
    <row r="932" ht="15.75">
      <c r="A932" s="119"/>
    </row>
    <row r="933" ht="15.75">
      <c r="A933" s="119" t="s">
        <v>2909</v>
      </c>
    </row>
    <row r="934" spans="1:2" ht="15.75">
      <c r="A934" s="119" t="s">
        <v>6235</v>
      </c>
      <c r="B934" s="126" t="s">
        <v>1153</v>
      </c>
    </row>
    <row r="935" spans="1:2" ht="15.75">
      <c r="A935" s="119" t="s">
        <v>6236</v>
      </c>
      <c r="B935" s="126" t="s">
        <v>1153</v>
      </c>
    </row>
    <row r="936" spans="1:2" ht="15.75">
      <c r="A936" s="119" t="s">
        <v>6237</v>
      </c>
      <c r="B936" s="126" t="s">
        <v>1153</v>
      </c>
    </row>
    <row r="937" spans="1:2" ht="15.75">
      <c r="A937" s="119" t="s">
        <v>6238</v>
      </c>
      <c r="B937" s="126" t="s">
        <v>5098</v>
      </c>
    </row>
    <row r="938" ht="15.75">
      <c r="A938" s="119"/>
    </row>
    <row r="939" ht="15.75">
      <c r="A939" s="119" t="s">
        <v>6239</v>
      </c>
    </row>
    <row r="940" ht="15.75">
      <c r="A940" s="119"/>
    </row>
    <row r="941" ht="15.75">
      <c r="A941" s="119" t="s">
        <v>6240</v>
      </c>
    </row>
    <row r="942" spans="1:2" ht="15.75">
      <c r="A942" s="119" t="s">
        <v>6241</v>
      </c>
      <c r="B942" s="126" t="s">
        <v>6716</v>
      </c>
    </row>
    <row r="943" spans="1:2" ht="15.75">
      <c r="A943" s="119" t="s">
        <v>6242</v>
      </c>
      <c r="B943" s="126" t="s">
        <v>6716</v>
      </c>
    </row>
    <row r="944" ht="15.75">
      <c r="A944" s="119"/>
    </row>
    <row r="945" ht="15.75">
      <c r="A945" s="119" t="s">
        <v>6243</v>
      </c>
    </row>
    <row r="946" ht="15.75">
      <c r="A946" s="119"/>
    </row>
    <row r="947" ht="15.75">
      <c r="A947" s="119" t="s">
        <v>6136</v>
      </c>
    </row>
    <row r="948" spans="1:2" ht="15.75">
      <c r="A948" s="119" t="s">
        <v>6244</v>
      </c>
      <c r="B948" s="126" t="s">
        <v>6716</v>
      </c>
    </row>
    <row r="949" spans="1:2" ht="15.75">
      <c r="A949" s="119" t="s">
        <v>6245</v>
      </c>
      <c r="B949" s="126" t="s">
        <v>4293</v>
      </c>
    </row>
    <row r="950" ht="15.75">
      <c r="A950" s="119"/>
    </row>
    <row r="951" ht="15.75">
      <c r="A951" s="119" t="s">
        <v>6246</v>
      </c>
    </row>
    <row r="952" ht="15.75">
      <c r="A952" s="119"/>
    </row>
    <row r="953" ht="15.75">
      <c r="A953" s="119" t="s">
        <v>6136</v>
      </c>
    </row>
    <row r="954" spans="1:2" ht="15.75">
      <c r="A954" s="119" t="s">
        <v>6247</v>
      </c>
      <c r="B954" s="126" t="s">
        <v>6716</v>
      </c>
    </row>
    <row r="955" ht="15.75">
      <c r="A955" s="119"/>
    </row>
    <row r="956" ht="15.75">
      <c r="A956" s="119" t="s">
        <v>6240</v>
      </c>
    </row>
    <row r="957" spans="1:2" ht="15.75">
      <c r="A957" s="119" t="s">
        <v>6248</v>
      </c>
      <c r="B957" s="126" t="s">
        <v>1153</v>
      </c>
    </row>
    <row r="958" spans="1:2" ht="15.75">
      <c r="A958" s="119" t="s">
        <v>6249</v>
      </c>
      <c r="B958" s="126" t="s">
        <v>6716</v>
      </c>
    </row>
    <row r="959" spans="1:2" ht="15.75">
      <c r="A959" s="119" t="s">
        <v>6250</v>
      </c>
      <c r="B959" s="126" t="s">
        <v>5098</v>
      </c>
    </row>
    <row r="960" ht="15.75">
      <c r="A960" s="119"/>
    </row>
    <row r="961" ht="15.75">
      <c r="A961" s="119" t="s">
        <v>6214</v>
      </c>
    </row>
    <row r="962" spans="1:2" ht="15.75">
      <c r="A962" s="119" t="s">
        <v>6251</v>
      </c>
      <c r="B962" s="126" t="s">
        <v>1153</v>
      </c>
    </row>
    <row r="963" spans="1:2" ht="15.75">
      <c r="A963" s="119" t="s">
        <v>6252</v>
      </c>
      <c r="B963" s="126" t="s">
        <v>772</v>
      </c>
    </row>
    <row r="964" spans="1:2" ht="15.75">
      <c r="A964" s="119" t="s">
        <v>6253</v>
      </c>
      <c r="B964" s="126" t="s">
        <v>2225</v>
      </c>
    </row>
  </sheetData>
  <sheetProtection/>
  <printOptions/>
  <pageMargins left="0.75" right="0.75" top="1" bottom="1" header="0.5" footer="0.5"/>
  <pageSetup orientation="portrait" paperSize="9"/>
  <ignoredErrors>
    <ignoredError sqref="B282:B326 B4:B280 B328:B386 B388:B518 B520:B640 B641:B1093" numberStoredAsText="1"/>
  </ignoredErrors>
</worksheet>
</file>

<file path=xl/worksheets/sheet27.xml><?xml version="1.0" encoding="utf-8"?>
<worksheet xmlns="http://schemas.openxmlformats.org/spreadsheetml/2006/main" xmlns:r="http://schemas.openxmlformats.org/officeDocument/2006/relationships">
  <sheetPr codeName="Sheet1"/>
  <dimension ref="A1:F1355"/>
  <sheetViews>
    <sheetView tabSelected="1" zoomScalePageLayoutView="0" workbookViewId="0" topLeftCell="A1">
      <selection activeCell="A1" sqref="A1"/>
    </sheetView>
  </sheetViews>
  <sheetFormatPr defaultColWidth="9.140625" defaultRowHeight="12.75"/>
  <cols>
    <col min="1" max="1" width="42.57421875" style="0" bestFit="1" customWidth="1"/>
    <col min="2" max="2" width="9.57421875" style="0" customWidth="1"/>
    <col min="3" max="3" width="28.140625" style="82" bestFit="1" customWidth="1"/>
    <col min="4" max="16384" width="11.421875" style="0" customWidth="1"/>
  </cols>
  <sheetData>
    <row r="1" spans="1:6" s="108" customFormat="1" ht="12.75">
      <c r="A1" s="108" t="s">
        <v>2019</v>
      </c>
      <c r="B1" s="109" t="s">
        <v>2020</v>
      </c>
      <c r="C1" s="108" t="s">
        <v>2021</v>
      </c>
      <c r="F1"/>
    </row>
    <row r="2" spans="1:3" ht="12.75">
      <c r="A2" t="s">
        <v>1629</v>
      </c>
      <c r="B2">
        <v>0</v>
      </c>
      <c r="C2" s="82" t="s">
        <v>1202</v>
      </c>
    </row>
    <row r="3" spans="1:3" ht="12.75">
      <c r="A3" t="s">
        <v>4107</v>
      </c>
      <c r="B3">
        <v>1.5</v>
      </c>
      <c r="C3" s="82" t="s">
        <v>1202</v>
      </c>
    </row>
    <row r="4" spans="1:3" ht="12.75">
      <c r="A4" t="s">
        <v>4108</v>
      </c>
      <c r="B4">
        <v>2</v>
      </c>
      <c r="C4" s="82" t="s">
        <v>1202</v>
      </c>
    </row>
    <row r="5" spans="1:3" ht="12.75">
      <c r="A5" t="s">
        <v>4109</v>
      </c>
      <c r="B5">
        <v>1.5</v>
      </c>
      <c r="C5" s="82" t="s">
        <v>1202</v>
      </c>
    </row>
    <row r="6" spans="1:3" ht="12.75">
      <c r="A6" t="s">
        <v>4110</v>
      </c>
      <c r="B6">
        <v>3.5</v>
      </c>
      <c r="C6" s="82" t="s">
        <v>1202</v>
      </c>
    </row>
    <row r="7" spans="1:3" ht="12.75">
      <c r="A7" t="s">
        <v>4111</v>
      </c>
      <c r="B7">
        <v>2</v>
      </c>
      <c r="C7" s="82" t="s">
        <v>1202</v>
      </c>
    </row>
    <row r="8" spans="1:3" ht="12.75">
      <c r="A8" t="s">
        <v>4112</v>
      </c>
      <c r="B8">
        <v>2.5</v>
      </c>
      <c r="C8" s="82" t="s">
        <v>1202</v>
      </c>
    </row>
    <row r="9" spans="1:3" ht="12.75">
      <c r="A9" t="s">
        <v>4113</v>
      </c>
      <c r="B9">
        <v>2.5</v>
      </c>
      <c r="C9" s="82" t="s">
        <v>1202</v>
      </c>
    </row>
    <row r="10" spans="1:3" ht="12.75">
      <c r="A10" t="s">
        <v>4114</v>
      </c>
      <c r="B10">
        <v>2</v>
      </c>
      <c r="C10" s="82" t="s">
        <v>1202</v>
      </c>
    </row>
    <row r="11" spans="1:3" ht="12.75">
      <c r="A11" t="s">
        <v>4115</v>
      </c>
      <c r="B11">
        <v>1.5</v>
      </c>
      <c r="C11" s="82" t="s">
        <v>1202</v>
      </c>
    </row>
    <row r="12" spans="1:3" ht="12.75">
      <c r="A12" t="s">
        <v>4116</v>
      </c>
      <c r="B12">
        <v>1.5</v>
      </c>
      <c r="C12" s="82" t="s">
        <v>1202</v>
      </c>
    </row>
    <row r="13" spans="1:3" ht="12.75">
      <c r="A13" t="s">
        <v>4117</v>
      </c>
      <c r="B13">
        <v>3</v>
      </c>
      <c r="C13" s="82" t="s">
        <v>1202</v>
      </c>
    </row>
    <row r="14" spans="1:3" ht="12.75">
      <c r="A14" t="s">
        <v>4118</v>
      </c>
      <c r="B14">
        <v>1.5</v>
      </c>
      <c r="C14" s="82" t="s">
        <v>1202</v>
      </c>
    </row>
    <row r="15" spans="1:3" ht="12.75">
      <c r="A15" t="s">
        <v>1196</v>
      </c>
      <c r="B15">
        <v>3.5</v>
      </c>
      <c r="C15" s="82" t="s">
        <v>1202</v>
      </c>
    </row>
    <row r="16" spans="1:3" ht="12.75">
      <c r="A16" t="s">
        <v>1157</v>
      </c>
      <c r="B16">
        <v>0</v>
      </c>
      <c r="C16" s="82" t="s">
        <v>1202</v>
      </c>
    </row>
    <row r="17" spans="1:3" ht="12.75">
      <c r="A17" t="s">
        <v>1197</v>
      </c>
      <c r="B17">
        <v>4</v>
      </c>
      <c r="C17" s="82" t="s">
        <v>1202</v>
      </c>
    </row>
    <row r="18" spans="1:3" ht="12.75">
      <c r="A18" t="s">
        <v>4119</v>
      </c>
      <c r="B18">
        <v>4.5</v>
      </c>
      <c r="C18" s="82" t="s">
        <v>1202</v>
      </c>
    </row>
    <row r="19" spans="1:3" ht="12.75">
      <c r="A19" t="s">
        <v>4120</v>
      </c>
      <c r="B19">
        <v>1.5</v>
      </c>
      <c r="C19" s="82" t="s">
        <v>1202</v>
      </c>
    </row>
    <row r="20" spans="1:3" ht="12.75">
      <c r="A20" t="s">
        <v>4121</v>
      </c>
      <c r="B20">
        <v>0.5</v>
      </c>
      <c r="C20" s="82" t="s">
        <v>1202</v>
      </c>
    </row>
    <row r="21" spans="1:3" ht="12.75">
      <c r="A21" t="s">
        <v>1164</v>
      </c>
      <c r="B21">
        <v>1</v>
      </c>
      <c r="C21" s="82" t="s">
        <v>1202</v>
      </c>
    </row>
    <row r="22" spans="1:3" ht="12.75">
      <c r="A22" t="s">
        <v>4122</v>
      </c>
      <c r="B22">
        <v>1.5</v>
      </c>
      <c r="C22" s="82" t="s">
        <v>1202</v>
      </c>
    </row>
    <row r="23" spans="1:3" ht="12.75">
      <c r="A23" t="s">
        <v>4123</v>
      </c>
      <c r="B23">
        <v>2</v>
      </c>
      <c r="C23" s="82" t="s">
        <v>1202</v>
      </c>
    </row>
    <row r="24" spans="1:3" ht="12.75">
      <c r="A24" t="s">
        <v>4124</v>
      </c>
      <c r="B24">
        <v>1.5</v>
      </c>
      <c r="C24" s="82" t="s">
        <v>1202</v>
      </c>
    </row>
    <row r="25" spans="1:3" ht="12.75">
      <c r="A25" t="s">
        <v>4125</v>
      </c>
      <c r="B25">
        <v>3.5</v>
      </c>
      <c r="C25" s="82" t="s">
        <v>1202</v>
      </c>
    </row>
    <row r="26" spans="1:3" ht="12.75">
      <c r="A26" t="s">
        <v>4126</v>
      </c>
      <c r="B26">
        <v>0</v>
      </c>
      <c r="C26" s="82" t="s">
        <v>1202</v>
      </c>
    </row>
    <row r="27" spans="1:3" ht="12.75">
      <c r="A27" t="s">
        <v>4127</v>
      </c>
      <c r="B27">
        <v>3</v>
      </c>
      <c r="C27" s="82" t="s">
        <v>1202</v>
      </c>
    </row>
    <row r="28" spans="1:3" ht="12.75">
      <c r="A28" t="s">
        <v>4128</v>
      </c>
      <c r="B28">
        <v>2</v>
      </c>
      <c r="C28" s="82" t="s">
        <v>1202</v>
      </c>
    </row>
    <row r="29" spans="1:3" ht="12.75">
      <c r="A29" t="s">
        <v>4129</v>
      </c>
      <c r="B29">
        <v>2.5</v>
      </c>
      <c r="C29" s="82" t="s">
        <v>1202</v>
      </c>
    </row>
    <row r="30" spans="1:3" ht="12.75">
      <c r="A30" t="s">
        <v>4130</v>
      </c>
      <c r="B30">
        <v>1.5</v>
      </c>
      <c r="C30" s="82" t="s">
        <v>1202</v>
      </c>
    </row>
    <row r="31" spans="1:3" ht="12.75">
      <c r="A31" t="s">
        <v>4131</v>
      </c>
      <c r="B31">
        <v>0</v>
      </c>
      <c r="C31" s="82" t="s">
        <v>1202</v>
      </c>
    </row>
    <row r="32" spans="1:3" ht="12.75">
      <c r="A32" t="s">
        <v>1198</v>
      </c>
      <c r="B32">
        <v>2</v>
      </c>
      <c r="C32" s="82" t="s">
        <v>1202</v>
      </c>
    </row>
    <row r="33" spans="1:3" ht="12.75">
      <c r="A33" t="s">
        <v>1199</v>
      </c>
      <c r="B33">
        <v>1</v>
      </c>
      <c r="C33" s="82" t="s">
        <v>1202</v>
      </c>
    </row>
    <row r="34" spans="1:3" ht="12.75">
      <c r="A34" t="s">
        <v>4132</v>
      </c>
      <c r="B34">
        <v>4</v>
      </c>
      <c r="C34" s="82" t="s">
        <v>1202</v>
      </c>
    </row>
    <row r="35" spans="1:3" ht="12.75">
      <c r="A35" t="s">
        <v>4133</v>
      </c>
      <c r="B35">
        <v>4.5</v>
      </c>
      <c r="C35" s="82" t="s">
        <v>1202</v>
      </c>
    </row>
    <row r="36" spans="1:3" ht="12.75">
      <c r="A36" t="s">
        <v>4134</v>
      </c>
      <c r="B36">
        <v>1.5</v>
      </c>
      <c r="C36" s="82" t="s">
        <v>1202</v>
      </c>
    </row>
    <row r="37" spans="1:3" ht="12.75">
      <c r="A37" t="s">
        <v>4135</v>
      </c>
      <c r="B37">
        <v>4</v>
      </c>
      <c r="C37" s="82" t="s">
        <v>1202</v>
      </c>
    </row>
    <row r="38" spans="1:3" ht="12.75">
      <c r="A38" t="s">
        <v>4136</v>
      </c>
      <c r="B38">
        <v>3.5</v>
      </c>
      <c r="C38" s="82" t="s">
        <v>1202</v>
      </c>
    </row>
    <row r="39" spans="1:3" ht="12.75">
      <c r="A39" t="s">
        <v>4137</v>
      </c>
      <c r="B39">
        <v>2.5</v>
      </c>
      <c r="C39" s="82" t="s">
        <v>1202</v>
      </c>
    </row>
    <row r="40" spans="1:3" ht="12.75">
      <c r="A40" t="s">
        <v>4138</v>
      </c>
      <c r="B40">
        <v>1.5</v>
      </c>
      <c r="C40" s="82" t="s">
        <v>1202</v>
      </c>
    </row>
    <row r="41" spans="1:3" ht="12.75">
      <c r="A41" t="s">
        <v>4139</v>
      </c>
      <c r="B41">
        <v>2</v>
      </c>
      <c r="C41" s="82" t="s">
        <v>1202</v>
      </c>
    </row>
    <row r="42" spans="1:3" ht="12.75">
      <c r="A42" t="s">
        <v>4140</v>
      </c>
      <c r="B42">
        <v>0</v>
      </c>
      <c r="C42" s="82" t="s">
        <v>1202</v>
      </c>
    </row>
    <row r="43" spans="1:3" ht="12.75">
      <c r="A43" t="s">
        <v>4141</v>
      </c>
      <c r="B43">
        <v>0.5</v>
      </c>
      <c r="C43" s="82" t="s">
        <v>1202</v>
      </c>
    </row>
    <row r="44" spans="1:3" ht="12.75">
      <c r="A44" t="s">
        <v>4142</v>
      </c>
      <c r="B44">
        <v>3</v>
      </c>
      <c r="C44" s="82" t="s">
        <v>1202</v>
      </c>
    </row>
    <row r="45" spans="1:3" ht="12.75">
      <c r="A45" t="s">
        <v>4143</v>
      </c>
      <c r="B45">
        <v>2</v>
      </c>
      <c r="C45" s="82" t="s">
        <v>1202</v>
      </c>
    </row>
    <row r="46" spans="1:3" ht="12.75">
      <c r="A46" t="s">
        <v>4144</v>
      </c>
      <c r="B46">
        <v>3.5</v>
      </c>
      <c r="C46" s="82" t="s">
        <v>1202</v>
      </c>
    </row>
    <row r="47" spans="1:3" ht="12.75">
      <c r="A47" t="s">
        <v>4145</v>
      </c>
      <c r="B47">
        <v>2.5</v>
      </c>
      <c r="C47" s="82" t="s">
        <v>1202</v>
      </c>
    </row>
    <row r="48" spans="1:3" ht="12.75">
      <c r="A48" t="s">
        <v>4146</v>
      </c>
      <c r="B48">
        <v>2</v>
      </c>
      <c r="C48" s="82" t="s">
        <v>1202</v>
      </c>
    </row>
    <row r="49" spans="1:3" ht="12.75">
      <c r="A49" t="s">
        <v>4147</v>
      </c>
      <c r="B49">
        <v>3</v>
      </c>
      <c r="C49" s="82" t="s">
        <v>1202</v>
      </c>
    </row>
    <row r="50" spans="1:3" ht="12.75">
      <c r="A50" t="s">
        <v>4148</v>
      </c>
      <c r="B50">
        <v>0</v>
      </c>
      <c r="C50" s="82" t="s">
        <v>1202</v>
      </c>
    </row>
    <row r="51" spans="1:3" ht="12.75">
      <c r="A51" t="s">
        <v>4149</v>
      </c>
      <c r="B51">
        <v>1.5</v>
      </c>
      <c r="C51" s="82" t="s">
        <v>1202</v>
      </c>
    </row>
    <row r="52" spans="1:3" ht="12.75">
      <c r="A52" t="s">
        <v>4150</v>
      </c>
      <c r="B52">
        <v>2</v>
      </c>
      <c r="C52" s="82" t="s">
        <v>1202</v>
      </c>
    </row>
    <row r="53" spans="1:3" ht="12.75">
      <c r="A53" t="s">
        <v>1992</v>
      </c>
      <c r="B53">
        <v>2</v>
      </c>
      <c r="C53" s="82" t="s">
        <v>1202</v>
      </c>
    </row>
    <row r="54" spans="1:3" ht="12.75">
      <c r="A54" t="s">
        <v>1993</v>
      </c>
      <c r="B54">
        <v>1.5</v>
      </c>
      <c r="C54" s="82" t="s">
        <v>1202</v>
      </c>
    </row>
    <row r="55" spans="1:3" ht="12.75">
      <c r="A55" t="s">
        <v>1994</v>
      </c>
      <c r="B55">
        <v>2</v>
      </c>
      <c r="C55" s="82" t="s">
        <v>1202</v>
      </c>
    </row>
    <row r="56" spans="1:3" ht="12.75">
      <c r="A56" t="s">
        <v>1995</v>
      </c>
      <c r="B56">
        <v>4</v>
      </c>
      <c r="C56" s="82" t="s">
        <v>1202</v>
      </c>
    </row>
    <row r="57" spans="1:3" ht="12.75">
      <c r="A57" t="s">
        <v>1996</v>
      </c>
      <c r="B57">
        <v>5</v>
      </c>
      <c r="C57" s="82" t="s">
        <v>1202</v>
      </c>
    </row>
    <row r="58" spans="1:3" ht="12.75">
      <c r="A58" t="s">
        <v>1997</v>
      </c>
      <c r="B58">
        <v>2.5</v>
      </c>
      <c r="C58" s="82" t="s">
        <v>1202</v>
      </c>
    </row>
    <row r="59" spans="1:3" ht="12.75">
      <c r="A59" t="s">
        <v>1998</v>
      </c>
      <c r="B59">
        <v>2</v>
      </c>
      <c r="C59" s="82" t="s">
        <v>1202</v>
      </c>
    </row>
    <row r="60" spans="1:3" ht="12.75">
      <c r="A60" t="s">
        <v>1999</v>
      </c>
      <c r="B60">
        <v>2</v>
      </c>
      <c r="C60" s="82" t="s">
        <v>1202</v>
      </c>
    </row>
    <row r="61" spans="1:3" ht="12.75">
      <c r="A61" t="s">
        <v>2000</v>
      </c>
      <c r="B61">
        <v>1</v>
      </c>
      <c r="C61" s="82" t="s">
        <v>1202</v>
      </c>
    </row>
    <row r="62" spans="1:3" ht="12.75">
      <c r="A62" t="s">
        <v>2001</v>
      </c>
      <c r="B62">
        <v>1.5</v>
      </c>
      <c r="C62" s="82" t="s">
        <v>1202</v>
      </c>
    </row>
    <row r="63" spans="1:3" ht="12.75">
      <c r="A63" t="s">
        <v>2002</v>
      </c>
      <c r="B63">
        <v>0</v>
      </c>
      <c r="C63" s="82" t="s">
        <v>1202</v>
      </c>
    </row>
    <row r="64" spans="1:3" ht="12.75">
      <c r="A64" t="s">
        <v>1200</v>
      </c>
      <c r="B64">
        <v>1.5</v>
      </c>
      <c r="C64" s="82" t="s">
        <v>1202</v>
      </c>
    </row>
    <row r="65" spans="1:3" ht="12.75">
      <c r="A65" t="s">
        <v>2003</v>
      </c>
      <c r="B65">
        <v>3</v>
      </c>
      <c r="C65" s="82" t="s">
        <v>1202</v>
      </c>
    </row>
    <row r="66" spans="1:3" ht="12.75">
      <c r="A66" t="s">
        <v>2004</v>
      </c>
      <c r="B66">
        <v>1.5</v>
      </c>
      <c r="C66" s="82" t="s">
        <v>1202</v>
      </c>
    </row>
    <row r="67" spans="1:3" ht="12.75">
      <c r="A67" t="s">
        <v>2005</v>
      </c>
      <c r="B67">
        <v>0</v>
      </c>
      <c r="C67" s="82" t="s">
        <v>1202</v>
      </c>
    </row>
    <row r="68" spans="1:3" ht="12.75">
      <c r="A68" t="s">
        <v>1201</v>
      </c>
      <c r="B68">
        <v>1</v>
      </c>
      <c r="C68" s="82" t="s">
        <v>1202</v>
      </c>
    </row>
    <row r="69" spans="1:3" ht="12.75">
      <c r="A69" t="s">
        <v>2006</v>
      </c>
      <c r="B69">
        <v>6</v>
      </c>
      <c r="C69" s="82" t="s">
        <v>1202</v>
      </c>
    </row>
    <row r="70" spans="1:3" ht="12.75">
      <c r="A70" t="s">
        <v>1127</v>
      </c>
      <c r="B70">
        <v>0</v>
      </c>
      <c r="C70" s="82" t="s">
        <v>1202</v>
      </c>
    </row>
    <row r="71" spans="1:3" ht="12.75">
      <c r="A71" t="s">
        <v>2007</v>
      </c>
      <c r="B71">
        <v>1.5</v>
      </c>
      <c r="C71" s="82" t="s">
        <v>1202</v>
      </c>
    </row>
    <row r="72" spans="1:3" ht="12.75">
      <c r="A72" t="s">
        <v>2008</v>
      </c>
      <c r="B72">
        <v>1.5</v>
      </c>
      <c r="C72" s="82" t="s">
        <v>1202</v>
      </c>
    </row>
    <row r="73" spans="1:3" ht="12.75">
      <c r="A73" t="s">
        <v>2009</v>
      </c>
      <c r="B73">
        <v>0</v>
      </c>
      <c r="C73" s="82" t="s">
        <v>1202</v>
      </c>
    </row>
    <row r="74" spans="1:3" ht="12.75">
      <c r="A74" t="s">
        <v>2010</v>
      </c>
      <c r="B74">
        <v>2</v>
      </c>
      <c r="C74" s="82" t="s">
        <v>1202</v>
      </c>
    </row>
    <row r="75" spans="1:3" ht="12.75">
      <c r="A75" t="s">
        <v>2011</v>
      </c>
      <c r="B75">
        <v>2</v>
      </c>
      <c r="C75" s="82" t="s">
        <v>1202</v>
      </c>
    </row>
    <row r="76" spans="1:3" ht="12.75">
      <c r="A76" t="s">
        <v>2012</v>
      </c>
      <c r="B76">
        <v>2</v>
      </c>
      <c r="C76" s="82" t="s">
        <v>1202</v>
      </c>
    </row>
    <row r="77" spans="1:3" ht="12.75">
      <c r="A77" t="s">
        <v>2013</v>
      </c>
      <c r="B77">
        <v>2</v>
      </c>
      <c r="C77" s="82" t="s">
        <v>1202</v>
      </c>
    </row>
    <row r="78" spans="1:3" ht="12.75">
      <c r="A78" t="s">
        <v>2014</v>
      </c>
      <c r="B78">
        <v>3</v>
      </c>
      <c r="C78" s="82" t="s">
        <v>1202</v>
      </c>
    </row>
    <row r="79" spans="1:3" ht="12.75">
      <c r="A79" t="s">
        <v>2015</v>
      </c>
      <c r="B79">
        <v>2.5</v>
      </c>
      <c r="C79" s="82" t="s">
        <v>1202</v>
      </c>
    </row>
    <row r="80" spans="1:3" ht="12.75">
      <c r="A80" t="s">
        <v>2016</v>
      </c>
      <c r="B80">
        <v>1.5</v>
      </c>
      <c r="C80" s="82" t="s">
        <v>1202</v>
      </c>
    </row>
    <row r="81" spans="1:3" ht="12.75">
      <c r="A81" t="s">
        <v>2017</v>
      </c>
      <c r="B81">
        <v>1</v>
      </c>
      <c r="C81" s="82" t="s">
        <v>1202</v>
      </c>
    </row>
    <row r="82" spans="1:3" ht="12.75">
      <c r="A82" t="s">
        <v>2018</v>
      </c>
      <c r="B82">
        <v>2</v>
      </c>
      <c r="C82" s="82" t="s">
        <v>1202</v>
      </c>
    </row>
    <row r="83" spans="1:4" ht="12.75">
      <c r="A83" t="s">
        <v>2139</v>
      </c>
      <c r="B83">
        <v>2</v>
      </c>
      <c r="C83" s="82" t="s">
        <v>2692</v>
      </c>
      <c r="D83" t="s">
        <v>2140</v>
      </c>
    </row>
    <row r="84" spans="1:3" ht="12.75">
      <c r="A84" t="s">
        <v>2141</v>
      </c>
      <c r="B84">
        <v>2</v>
      </c>
      <c r="C84" s="82" t="s">
        <v>2692</v>
      </c>
    </row>
    <row r="85" spans="1:3" ht="12.75">
      <c r="A85" t="s">
        <v>2142</v>
      </c>
      <c r="B85">
        <v>0</v>
      </c>
      <c r="C85" s="82" t="s">
        <v>2692</v>
      </c>
    </row>
    <row r="86" spans="1:4" ht="12.75">
      <c r="A86" t="s">
        <v>2143</v>
      </c>
      <c r="B86">
        <v>6</v>
      </c>
      <c r="C86" s="82" t="s">
        <v>2692</v>
      </c>
      <c r="D86" t="s">
        <v>2144</v>
      </c>
    </row>
    <row r="87" spans="1:4" ht="12.75">
      <c r="A87" t="s">
        <v>2145</v>
      </c>
      <c r="B87">
        <v>6</v>
      </c>
      <c r="C87" s="82" t="s">
        <v>2692</v>
      </c>
      <c r="D87" t="s">
        <v>2146</v>
      </c>
    </row>
    <row r="88" spans="1:4" ht="12.75">
      <c r="A88" t="s">
        <v>2148</v>
      </c>
      <c r="B88">
        <v>4</v>
      </c>
      <c r="C88" s="82" t="s">
        <v>2692</v>
      </c>
      <c r="D88" t="s">
        <v>2147</v>
      </c>
    </row>
    <row r="89" spans="1:3" ht="12.75">
      <c r="A89" t="s">
        <v>2149</v>
      </c>
      <c r="B89">
        <v>15</v>
      </c>
      <c r="C89" s="82" t="s">
        <v>2692</v>
      </c>
    </row>
    <row r="90" spans="1:3" ht="12.75">
      <c r="A90" t="s">
        <v>2150</v>
      </c>
      <c r="B90">
        <v>18</v>
      </c>
      <c r="C90" s="82" t="s">
        <v>2692</v>
      </c>
    </row>
    <row r="91" spans="1:3" ht="12.75">
      <c r="A91" t="s">
        <v>2151</v>
      </c>
      <c r="B91">
        <v>13</v>
      </c>
      <c r="C91" s="82" t="s">
        <v>2692</v>
      </c>
    </row>
    <row r="92" spans="1:3" ht="12.75">
      <c r="A92" t="s">
        <v>2153</v>
      </c>
      <c r="B92">
        <v>12</v>
      </c>
      <c r="C92" s="82" t="s">
        <v>2692</v>
      </c>
    </row>
    <row r="93" spans="1:3" ht="12.75">
      <c r="A93" t="s">
        <v>2152</v>
      </c>
      <c r="B93">
        <v>6</v>
      </c>
      <c r="C93" s="82" t="s">
        <v>2692</v>
      </c>
    </row>
    <row r="94" spans="1:4" ht="12.75">
      <c r="A94" t="s">
        <v>2154</v>
      </c>
      <c r="B94">
        <v>5</v>
      </c>
      <c r="C94" s="82" t="s">
        <v>2692</v>
      </c>
      <c r="D94" t="s">
        <v>2161</v>
      </c>
    </row>
    <row r="95" spans="1:4" ht="12.75">
      <c r="A95" t="s">
        <v>2155</v>
      </c>
      <c r="B95">
        <v>0</v>
      </c>
      <c r="C95" s="82" t="s">
        <v>2692</v>
      </c>
      <c r="D95" t="s">
        <v>2162</v>
      </c>
    </row>
    <row r="96" spans="1:4" ht="12.75">
      <c r="A96" t="s">
        <v>2156</v>
      </c>
      <c r="B96">
        <v>15.5</v>
      </c>
      <c r="C96" s="82" t="s">
        <v>2692</v>
      </c>
      <c r="D96" t="s">
        <v>2163</v>
      </c>
    </row>
    <row r="97" spans="1:4" ht="12.75">
      <c r="A97" t="s">
        <v>2157</v>
      </c>
      <c r="B97">
        <v>10.5</v>
      </c>
      <c r="C97" s="82" t="s">
        <v>2692</v>
      </c>
      <c r="D97" t="s">
        <v>2164</v>
      </c>
    </row>
    <row r="98" spans="1:4" ht="12.75">
      <c r="A98" t="s">
        <v>2158</v>
      </c>
      <c r="B98">
        <v>8</v>
      </c>
      <c r="C98" s="82" t="s">
        <v>2692</v>
      </c>
      <c r="D98" t="s">
        <v>2165</v>
      </c>
    </row>
    <row r="99" spans="1:4" ht="12.75">
      <c r="A99" t="s">
        <v>2159</v>
      </c>
      <c r="B99">
        <v>2</v>
      </c>
      <c r="C99" s="82" t="s">
        <v>2692</v>
      </c>
      <c r="D99" t="s">
        <v>2166</v>
      </c>
    </row>
    <row r="100" spans="1:4" ht="12.75">
      <c r="A100" t="s">
        <v>2160</v>
      </c>
      <c r="B100">
        <v>8</v>
      </c>
      <c r="C100" s="82" t="s">
        <v>2692</v>
      </c>
      <c r="D100" t="s">
        <v>2167</v>
      </c>
    </row>
    <row r="101" spans="1:3" ht="12.75">
      <c r="A101" t="s">
        <v>2168</v>
      </c>
      <c r="B101">
        <v>1</v>
      </c>
      <c r="C101" s="82" t="s">
        <v>2692</v>
      </c>
    </row>
    <row r="102" spans="1:4" ht="12.75">
      <c r="A102" t="s">
        <v>2172</v>
      </c>
      <c r="B102">
        <v>4</v>
      </c>
      <c r="C102" s="82" t="s">
        <v>2692</v>
      </c>
      <c r="D102" t="s">
        <v>751</v>
      </c>
    </row>
    <row r="103" spans="1:4" ht="12.75">
      <c r="A103" t="s">
        <v>2169</v>
      </c>
      <c r="B103">
        <v>5.5</v>
      </c>
      <c r="C103" s="82" t="s">
        <v>2692</v>
      </c>
      <c r="D103" t="s">
        <v>752</v>
      </c>
    </row>
    <row r="104" spans="1:4" ht="12.75">
      <c r="A104" t="s">
        <v>2170</v>
      </c>
      <c r="B104">
        <v>7</v>
      </c>
      <c r="C104" s="82" t="s">
        <v>2692</v>
      </c>
      <c r="D104" t="s">
        <v>863</v>
      </c>
    </row>
    <row r="105" spans="1:4" ht="12.75">
      <c r="A105" t="s">
        <v>2171</v>
      </c>
      <c r="B105">
        <v>0</v>
      </c>
      <c r="C105" s="82" t="s">
        <v>2692</v>
      </c>
      <c r="D105" t="s">
        <v>753</v>
      </c>
    </row>
    <row r="106" spans="1:4" ht="12.75">
      <c r="A106" t="s">
        <v>2173</v>
      </c>
      <c r="B106">
        <v>5</v>
      </c>
      <c r="C106" s="82" t="s">
        <v>2692</v>
      </c>
      <c r="D106" t="s">
        <v>754</v>
      </c>
    </row>
    <row r="107" spans="1:4" ht="12.75">
      <c r="A107" t="s">
        <v>2174</v>
      </c>
      <c r="B107">
        <v>2.5</v>
      </c>
      <c r="C107" s="82" t="s">
        <v>2692</v>
      </c>
      <c r="D107" t="s">
        <v>755</v>
      </c>
    </row>
    <row r="108" spans="1:3" ht="12.75">
      <c r="A108" t="s">
        <v>2175</v>
      </c>
      <c r="B108">
        <v>3</v>
      </c>
      <c r="C108" s="82" t="s">
        <v>2692</v>
      </c>
    </row>
    <row r="109" spans="1:3" ht="12.75">
      <c r="A109" t="s">
        <v>2176</v>
      </c>
      <c r="B109">
        <v>5</v>
      </c>
      <c r="C109" s="82" t="s">
        <v>2692</v>
      </c>
    </row>
    <row r="110" spans="1:3" ht="12.75">
      <c r="A110" t="s">
        <v>2177</v>
      </c>
      <c r="B110">
        <v>2</v>
      </c>
      <c r="C110" s="82" t="s">
        <v>2692</v>
      </c>
    </row>
    <row r="111" spans="1:4" ht="12.75">
      <c r="A111" t="s">
        <v>2178</v>
      </c>
      <c r="B111">
        <v>3.5</v>
      </c>
      <c r="C111" s="82" t="s">
        <v>2692</v>
      </c>
      <c r="D111" t="s">
        <v>756</v>
      </c>
    </row>
    <row r="112" spans="1:4" ht="12.75">
      <c r="A112" t="s">
        <v>2179</v>
      </c>
      <c r="B112">
        <v>6</v>
      </c>
      <c r="C112" s="82" t="s">
        <v>2692</v>
      </c>
      <c r="D112" t="s">
        <v>757</v>
      </c>
    </row>
    <row r="113" spans="1:4" ht="12.75">
      <c r="A113" t="s">
        <v>2180</v>
      </c>
      <c r="B113">
        <v>2</v>
      </c>
      <c r="C113" s="82" t="s">
        <v>2692</v>
      </c>
      <c r="D113" t="s">
        <v>758</v>
      </c>
    </row>
    <row r="114" spans="1:4" ht="12.75">
      <c r="A114" t="s">
        <v>2181</v>
      </c>
      <c r="B114">
        <v>5.5</v>
      </c>
      <c r="C114" s="82" t="s">
        <v>2692</v>
      </c>
      <c r="D114" t="s">
        <v>759</v>
      </c>
    </row>
    <row r="115" spans="1:3" ht="12.75">
      <c r="A115" t="s">
        <v>2182</v>
      </c>
      <c r="B115">
        <v>7</v>
      </c>
      <c r="C115" s="82" t="s">
        <v>2692</v>
      </c>
    </row>
    <row r="116" spans="1:3" ht="12.75">
      <c r="A116" t="s">
        <v>430</v>
      </c>
      <c r="B116">
        <v>6</v>
      </c>
      <c r="C116" s="82" t="s">
        <v>2692</v>
      </c>
    </row>
    <row r="117" spans="1:3" ht="12.75">
      <c r="A117" t="s">
        <v>745</v>
      </c>
      <c r="B117">
        <v>4</v>
      </c>
      <c r="C117" s="82" t="s">
        <v>2692</v>
      </c>
    </row>
    <row r="118" spans="1:4" ht="12.75">
      <c r="A118" t="s">
        <v>746</v>
      </c>
      <c r="B118">
        <v>6.5</v>
      </c>
      <c r="C118" s="82" t="s">
        <v>2692</v>
      </c>
      <c r="D118" t="s">
        <v>760</v>
      </c>
    </row>
    <row r="119" spans="1:4" ht="12.75">
      <c r="A119" t="s">
        <v>747</v>
      </c>
      <c r="B119">
        <v>13.5</v>
      </c>
      <c r="C119" s="82" t="s">
        <v>2692</v>
      </c>
      <c r="D119" t="s">
        <v>761</v>
      </c>
    </row>
    <row r="120" spans="1:4" ht="12.75">
      <c r="A120" t="s">
        <v>748</v>
      </c>
      <c r="B120">
        <v>3</v>
      </c>
      <c r="C120" s="82" t="s">
        <v>2692</v>
      </c>
      <c r="D120" t="s">
        <v>762</v>
      </c>
    </row>
    <row r="121" spans="1:3" ht="12.75">
      <c r="A121" t="s">
        <v>749</v>
      </c>
      <c r="B121">
        <v>3.5</v>
      </c>
      <c r="C121" s="82" t="s">
        <v>2692</v>
      </c>
    </row>
    <row r="122" spans="1:4" ht="12.75">
      <c r="A122" t="s">
        <v>750</v>
      </c>
      <c r="B122">
        <v>8</v>
      </c>
      <c r="C122" s="82" t="s">
        <v>2692</v>
      </c>
      <c r="D122" t="s">
        <v>2691</v>
      </c>
    </row>
    <row r="123" spans="1:4" ht="12.75">
      <c r="A123" t="s">
        <v>2693</v>
      </c>
      <c r="B123">
        <v>7</v>
      </c>
      <c r="C123" s="82" t="s">
        <v>2692</v>
      </c>
      <c r="D123" t="s">
        <v>2709</v>
      </c>
    </row>
    <row r="124" spans="1:4" ht="12.75">
      <c r="A124" t="s">
        <v>2694</v>
      </c>
      <c r="B124">
        <v>14</v>
      </c>
      <c r="C124" s="82" t="s">
        <v>2692</v>
      </c>
      <c r="D124" t="s">
        <v>2710</v>
      </c>
    </row>
    <row r="125" spans="1:4" ht="12.75">
      <c r="A125" t="s">
        <v>2695</v>
      </c>
      <c r="B125">
        <v>7</v>
      </c>
      <c r="C125" s="82" t="s">
        <v>2692</v>
      </c>
      <c r="D125" t="s">
        <v>2711</v>
      </c>
    </row>
    <row r="126" spans="1:4" ht="12.75">
      <c r="A126" t="s">
        <v>2696</v>
      </c>
      <c r="B126">
        <v>4</v>
      </c>
      <c r="C126" s="82" t="s">
        <v>2692</v>
      </c>
      <c r="D126" t="s">
        <v>2712</v>
      </c>
    </row>
    <row r="127" spans="1:4" ht="12.75">
      <c r="A127" t="s">
        <v>2697</v>
      </c>
      <c r="B127">
        <v>2</v>
      </c>
      <c r="C127" s="82" t="s">
        <v>2692</v>
      </c>
      <c r="D127" t="s">
        <v>2713</v>
      </c>
    </row>
    <row r="128" spans="1:3" ht="12.75">
      <c r="A128" t="s">
        <v>2698</v>
      </c>
      <c r="B128">
        <v>6</v>
      </c>
      <c r="C128" s="82" t="s">
        <v>2692</v>
      </c>
    </row>
    <row r="129" spans="1:4" ht="12.75">
      <c r="A129" t="s">
        <v>2699</v>
      </c>
      <c r="B129">
        <v>8</v>
      </c>
      <c r="C129" s="82" t="s">
        <v>2692</v>
      </c>
      <c r="D129" t="s">
        <v>2714</v>
      </c>
    </row>
    <row r="130" spans="1:4" ht="12.75">
      <c r="A130" t="s">
        <v>2700</v>
      </c>
      <c r="B130">
        <v>3</v>
      </c>
      <c r="C130" s="82" t="s">
        <v>2692</v>
      </c>
      <c r="D130" t="s">
        <v>2715</v>
      </c>
    </row>
    <row r="131" spans="1:4" ht="12.75">
      <c r="A131" t="s">
        <v>2701</v>
      </c>
      <c r="B131">
        <v>7</v>
      </c>
      <c r="C131" s="82" t="s">
        <v>2692</v>
      </c>
      <c r="D131" t="s">
        <v>2716</v>
      </c>
    </row>
    <row r="132" spans="1:4" ht="12.75">
      <c r="A132" t="s">
        <v>2702</v>
      </c>
      <c r="B132">
        <v>9</v>
      </c>
      <c r="C132" s="82" t="s">
        <v>2692</v>
      </c>
      <c r="D132" t="s">
        <v>2717</v>
      </c>
    </row>
    <row r="133" spans="1:4" ht="12.75">
      <c r="A133" t="s">
        <v>2719</v>
      </c>
      <c r="B133">
        <v>8</v>
      </c>
      <c r="C133" s="82" t="s">
        <v>2692</v>
      </c>
      <c r="D133" t="s">
        <v>2718</v>
      </c>
    </row>
    <row r="134" spans="1:4" ht="12.75">
      <c r="A134" t="s">
        <v>2720</v>
      </c>
      <c r="B134">
        <v>4.5</v>
      </c>
      <c r="C134" s="82" t="s">
        <v>2692</v>
      </c>
      <c r="D134" t="s">
        <v>2721</v>
      </c>
    </row>
    <row r="135" spans="1:3" ht="12.75">
      <c r="A135" t="s">
        <v>2703</v>
      </c>
      <c r="B135">
        <v>13.5</v>
      </c>
      <c r="C135" s="82" t="s">
        <v>2692</v>
      </c>
    </row>
    <row r="136" spans="1:3" ht="12.75">
      <c r="A136" t="s">
        <v>2704</v>
      </c>
      <c r="B136">
        <v>15</v>
      </c>
      <c r="C136" s="82" t="s">
        <v>2692</v>
      </c>
    </row>
    <row r="137" spans="1:4" ht="12.75">
      <c r="A137" t="s">
        <v>2705</v>
      </c>
      <c r="B137">
        <v>16</v>
      </c>
      <c r="C137" s="82" t="s">
        <v>2692</v>
      </c>
      <c r="D137" t="s">
        <v>2722</v>
      </c>
    </row>
    <row r="138" spans="1:4" ht="12.75">
      <c r="A138" t="s">
        <v>2706</v>
      </c>
      <c r="B138">
        <v>2</v>
      </c>
      <c r="C138" s="82" t="s">
        <v>2692</v>
      </c>
      <c r="D138" t="s">
        <v>2723</v>
      </c>
    </row>
    <row r="139" spans="1:4" ht="12.75">
      <c r="A139" t="s">
        <v>2726</v>
      </c>
      <c r="B139">
        <v>1</v>
      </c>
      <c r="C139" s="82" t="s">
        <v>2692</v>
      </c>
      <c r="D139" t="s">
        <v>2724</v>
      </c>
    </row>
    <row r="140" spans="1:4" ht="12.75">
      <c r="A140" t="s">
        <v>2707</v>
      </c>
      <c r="B140">
        <v>0</v>
      </c>
      <c r="C140" s="82" t="s">
        <v>2692</v>
      </c>
      <c r="D140" t="s">
        <v>2725</v>
      </c>
    </row>
    <row r="141" spans="1:3" ht="12.75">
      <c r="A141" t="s">
        <v>2708</v>
      </c>
      <c r="B141">
        <v>0</v>
      </c>
      <c r="C141" s="82" t="s">
        <v>2692</v>
      </c>
    </row>
    <row r="142" spans="1:3" ht="12.75">
      <c r="A142" t="s">
        <v>4054</v>
      </c>
      <c r="B142">
        <v>15</v>
      </c>
      <c r="C142" s="82" t="s">
        <v>2138</v>
      </c>
    </row>
    <row r="143" spans="1:3" ht="12.75">
      <c r="A143" t="s">
        <v>386</v>
      </c>
      <c r="B143">
        <v>6</v>
      </c>
      <c r="C143" s="82" t="s">
        <v>2138</v>
      </c>
    </row>
    <row r="144" spans="1:3" ht="12.75">
      <c r="A144" t="s">
        <v>387</v>
      </c>
      <c r="B144">
        <v>10</v>
      </c>
      <c r="C144" s="82" t="s">
        <v>2138</v>
      </c>
    </row>
    <row r="145" spans="1:3" ht="12.75">
      <c r="A145" t="s">
        <v>4055</v>
      </c>
      <c r="B145">
        <v>9</v>
      </c>
      <c r="C145" s="82" t="s">
        <v>2138</v>
      </c>
    </row>
    <row r="146" spans="1:3" ht="12.75">
      <c r="A146" t="s">
        <v>388</v>
      </c>
      <c r="B146">
        <v>7</v>
      </c>
      <c r="C146" s="82" t="s">
        <v>2138</v>
      </c>
    </row>
    <row r="147" spans="1:3" ht="12.75">
      <c r="A147" t="s">
        <v>389</v>
      </c>
      <c r="B147">
        <v>7.5</v>
      </c>
      <c r="C147" s="82" t="s">
        <v>2138</v>
      </c>
    </row>
    <row r="148" spans="1:3" ht="12.75">
      <c r="A148" t="s">
        <v>4056</v>
      </c>
      <c r="B148">
        <v>2</v>
      </c>
      <c r="C148" s="82" t="s">
        <v>2138</v>
      </c>
    </row>
    <row r="149" spans="1:3" ht="12.75">
      <c r="A149" t="s">
        <v>4057</v>
      </c>
      <c r="B149">
        <v>4.5</v>
      </c>
      <c r="C149" s="82" t="s">
        <v>2138</v>
      </c>
    </row>
    <row r="150" spans="1:3" ht="12.75">
      <c r="A150" t="s">
        <v>4058</v>
      </c>
      <c r="B150">
        <v>6</v>
      </c>
      <c r="C150" s="82" t="s">
        <v>2138</v>
      </c>
    </row>
    <row r="151" spans="1:3" ht="12.75">
      <c r="A151" t="s">
        <v>390</v>
      </c>
      <c r="B151">
        <v>4</v>
      </c>
      <c r="C151" s="82" t="s">
        <v>2138</v>
      </c>
    </row>
    <row r="152" spans="1:3" ht="12.75">
      <c r="A152" t="s">
        <v>4059</v>
      </c>
      <c r="B152">
        <v>5</v>
      </c>
      <c r="C152" s="82" t="s">
        <v>2138</v>
      </c>
    </row>
    <row r="153" spans="1:3" ht="12.75">
      <c r="A153" t="s">
        <v>4060</v>
      </c>
      <c r="B153">
        <v>4.5</v>
      </c>
      <c r="C153" s="82" t="s">
        <v>2138</v>
      </c>
    </row>
    <row r="154" spans="1:3" ht="12.75">
      <c r="A154" t="s">
        <v>391</v>
      </c>
      <c r="B154">
        <v>9.5</v>
      </c>
      <c r="C154" s="82" t="s">
        <v>2138</v>
      </c>
    </row>
    <row r="155" spans="1:3" ht="12.75">
      <c r="A155" t="s">
        <v>392</v>
      </c>
      <c r="B155">
        <v>9</v>
      </c>
      <c r="C155" s="82" t="s">
        <v>2138</v>
      </c>
    </row>
    <row r="156" spans="1:3" ht="12.75">
      <c r="A156" t="s">
        <v>4061</v>
      </c>
      <c r="B156">
        <v>8.5</v>
      </c>
      <c r="C156" s="82" t="s">
        <v>2138</v>
      </c>
    </row>
    <row r="157" spans="1:3" ht="12.75">
      <c r="A157" t="s">
        <v>4062</v>
      </c>
      <c r="B157">
        <v>8.5</v>
      </c>
      <c r="C157" s="82" t="s">
        <v>2138</v>
      </c>
    </row>
    <row r="158" spans="1:3" ht="12.75">
      <c r="A158" t="s">
        <v>4063</v>
      </c>
      <c r="B158">
        <v>8</v>
      </c>
      <c r="C158" s="82" t="s">
        <v>2138</v>
      </c>
    </row>
    <row r="159" spans="1:3" ht="12.75">
      <c r="A159" t="s">
        <v>4064</v>
      </c>
      <c r="B159">
        <v>9</v>
      </c>
      <c r="C159" s="82" t="s">
        <v>2138</v>
      </c>
    </row>
    <row r="160" spans="1:3" ht="12.75">
      <c r="A160" t="s">
        <v>393</v>
      </c>
      <c r="B160">
        <v>8</v>
      </c>
      <c r="C160" s="82" t="s">
        <v>2138</v>
      </c>
    </row>
    <row r="161" spans="1:3" ht="12.75">
      <c r="A161" t="s">
        <v>394</v>
      </c>
      <c r="B161">
        <v>8.5</v>
      </c>
      <c r="C161" s="82" t="s">
        <v>2138</v>
      </c>
    </row>
    <row r="162" spans="1:3" ht="12.75">
      <c r="A162" t="s">
        <v>395</v>
      </c>
      <c r="B162">
        <v>25</v>
      </c>
      <c r="C162" s="82" t="s">
        <v>2138</v>
      </c>
    </row>
    <row r="163" spans="1:3" ht="12.75">
      <c r="A163" t="s">
        <v>4065</v>
      </c>
      <c r="B163">
        <v>12</v>
      </c>
      <c r="C163" s="82" t="s">
        <v>2138</v>
      </c>
    </row>
    <row r="164" spans="1:3" ht="12.75">
      <c r="A164" t="s">
        <v>396</v>
      </c>
      <c r="B164">
        <v>1</v>
      </c>
      <c r="C164" s="82" t="s">
        <v>2138</v>
      </c>
    </row>
    <row r="165" spans="1:3" ht="12.75">
      <c r="A165" t="s">
        <v>397</v>
      </c>
      <c r="B165">
        <v>4</v>
      </c>
      <c r="C165" s="82" t="s">
        <v>2138</v>
      </c>
    </row>
    <row r="166" spans="1:3" ht="12.75">
      <c r="A166" t="s">
        <v>4066</v>
      </c>
      <c r="B166">
        <v>2</v>
      </c>
      <c r="C166" s="82" t="s">
        <v>2138</v>
      </c>
    </row>
    <row r="167" spans="1:3" ht="12.75">
      <c r="A167" t="s">
        <v>339</v>
      </c>
      <c r="B167">
        <v>4</v>
      </c>
      <c r="C167" s="82" t="s">
        <v>2138</v>
      </c>
    </row>
    <row r="168" spans="1:3" ht="12.75">
      <c r="A168" t="s">
        <v>398</v>
      </c>
      <c r="B168">
        <v>8</v>
      </c>
      <c r="C168" s="82" t="s">
        <v>2138</v>
      </c>
    </row>
    <row r="169" spans="1:3" ht="12.75">
      <c r="A169" t="s">
        <v>4067</v>
      </c>
      <c r="B169">
        <v>9</v>
      </c>
      <c r="C169" s="82" t="s">
        <v>2138</v>
      </c>
    </row>
    <row r="170" spans="1:3" ht="12.75">
      <c r="A170" t="s">
        <v>4068</v>
      </c>
      <c r="B170">
        <v>8</v>
      </c>
      <c r="C170" s="82" t="s">
        <v>2138</v>
      </c>
    </row>
    <row r="171" spans="1:3" ht="12.75">
      <c r="A171" t="s">
        <v>399</v>
      </c>
      <c r="B171">
        <v>7</v>
      </c>
      <c r="C171" s="82" t="s">
        <v>2138</v>
      </c>
    </row>
    <row r="172" spans="1:3" ht="12.75">
      <c r="A172" t="s">
        <v>400</v>
      </c>
      <c r="B172">
        <v>6</v>
      </c>
      <c r="C172" s="82" t="s">
        <v>2138</v>
      </c>
    </row>
    <row r="173" spans="1:3" ht="12.75">
      <c r="A173" t="s">
        <v>401</v>
      </c>
      <c r="B173">
        <v>7</v>
      </c>
      <c r="C173" s="82" t="s">
        <v>2138</v>
      </c>
    </row>
    <row r="174" spans="1:3" ht="12.75">
      <c r="A174" t="s">
        <v>4070</v>
      </c>
      <c r="B174">
        <v>9</v>
      </c>
      <c r="C174" s="82" t="s">
        <v>2138</v>
      </c>
    </row>
    <row r="175" spans="1:3" ht="12.75">
      <c r="A175" t="s">
        <v>4069</v>
      </c>
      <c r="B175">
        <v>5</v>
      </c>
      <c r="C175" s="82" t="s">
        <v>2138</v>
      </c>
    </row>
    <row r="176" spans="1:3" ht="12.75">
      <c r="A176" t="s">
        <v>402</v>
      </c>
      <c r="B176">
        <v>6</v>
      </c>
      <c r="C176" s="82" t="s">
        <v>2138</v>
      </c>
    </row>
    <row r="177" spans="1:3" ht="12.75">
      <c r="A177" t="s">
        <v>403</v>
      </c>
      <c r="B177">
        <v>9</v>
      </c>
      <c r="C177" s="82" t="s">
        <v>2138</v>
      </c>
    </row>
    <row r="178" spans="1:3" ht="12.75">
      <c r="A178" t="s">
        <v>404</v>
      </c>
      <c r="B178">
        <v>5</v>
      </c>
      <c r="C178" s="82" t="s">
        <v>2138</v>
      </c>
    </row>
    <row r="179" spans="1:3" ht="12.75">
      <c r="A179" t="s">
        <v>405</v>
      </c>
      <c r="B179">
        <v>12</v>
      </c>
      <c r="C179" s="82" t="s">
        <v>2138</v>
      </c>
    </row>
    <row r="180" spans="1:3" ht="12.75">
      <c r="A180" t="s">
        <v>406</v>
      </c>
      <c r="B180">
        <v>4</v>
      </c>
      <c r="C180" s="82" t="s">
        <v>2138</v>
      </c>
    </row>
    <row r="181" spans="1:3" ht="12.75">
      <c r="A181" t="s">
        <v>407</v>
      </c>
      <c r="B181">
        <v>6.5</v>
      </c>
      <c r="C181" s="82" t="s">
        <v>2138</v>
      </c>
    </row>
    <row r="182" spans="1:3" ht="12.75">
      <c r="A182" t="s">
        <v>4071</v>
      </c>
      <c r="B182">
        <v>3</v>
      </c>
      <c r="C182" s="82" t="s">
        <v>2138</v>
      </c>
    </row>
    <row r="183" spans="1:3" ht="12.75">
      <c r="A183" t="s">
        <v>408</v>
      </c>
      <c r="B183">
        <v>5</v>
      </c>
      <c r="C183" s="82" t="s">
        <v>2138</v>
      </c>
    </row>
    <row r="184" spans="1:3" ht="12.75">
      <c r="A184" t="s">
        <v>4072</v>
      </c>
      <c r="B184">
        <v>8</v>
      </c>
      <c r="C184" s="82" t="s">
        <v>2138</v>
      </c>
    </row>
    <row r="185" spans="1:3" ht="12.75">
      <c r="A185" t="s">
        <v>4073</v>
      </c>
      <c r="B185">
        <v>2</v>
      </c>
      <c r="C185" s="82" t="s">
        <v>2138</v>
      </c>
    </row>
    <row r="186" spans="1:3" ht="12.75">
      <c r="A186" t="s">
        <v>4074</v>
      </c>
      <c r="B186">
        <v>3</v>
      </c>
      <c r="C186" s="82" t="s">
        <v>2138</v>
      </c>
    </row>
    <row r="187" spans="1:3" ht="12.75">
      <c r="A187" t="s">
        <v>4075</v>
      </c>
      <c r="B187">
        <v>10</v>
      </c>
      <c r="C187" s="82" t="s">
        <v>2138</v>
      </c>
    </row>
    <row r="188" spans="1:3" ht="12.75">
      <c r="A188" t="s">
        <v>409</v>
      </c>
      <c r="B188">
        <v>10</v>
      </c>
      <c r="C188" s="82" t="s">
        <v>2138</v>
      </c>
    </row>
    <row r="189" spans="1:3" ht="12.75">
      <c r="A189" t="s">
        <v>410</v>
      </c>
      <c r="B189">
        <v>19</v>
      </c>
      <c r="C189" s="82" t="s">
        <v>2138</v>
      </c>
    </row>
    <row r="190" spans="1:3" ht="12.75">
      <c r="A190" t="s">
        <v>411</v>
      </c>
      <c r="B190">
        <v>12</v>
      </c>
      <c r="C190" s="82" t="s">
        <v>2138</v>
      </c>
    </row>
    <row r="191" spans="1:3" ht="12.75">
      <c r="A191" t="s">
        <v>412</v>
      </c>
      <c r="B191">
        <v>13</v>
      </c>
      <c r="C191" s="82" t="s">
        <v>2138</v>
      </c>
    </row>
    <row r="192" spans="1:3" ht="12.75">
      <c r="A192" t="s">
        <v>413</v>
      </c>
      <c r="B192">
        <v>13</v>
      </c>
      <c r="C192" s="82" t="s">
        <v>2138</v>
      </c>
    </row>
    <row r="193" spans="1:3" ht="12.75">
      <c r="A193" t="s">
        <v>4076</v>
      </c>
      <c r="B193">
        <v>11.5</v>
      </c>
      <c r="C193" s="82" t="s">
        <v>2138</v>
      </c>
    </row>
    <row r="194" spans="1:3" ht="12.75">
      <c r="A194" t="s">
        <v>414</v>
      </c>
      <c r="B194">
        <v>8.5</v>
      </c>
      <c r="C194" s="82" t="s">
        <v>2138</v>
      </c>
    </row>
    <row r="195" spans="1:3" ht="12.75">
      <c r="A195" t="s">
        <v>635</v>
      </c>
      <c r="B195">
        <v>5</v>
      </c>
      <c r="C195" s="82" t="s">
        <v>2138</v>
      </c>
    </row>
    <row r="196" spans="1:3" ht="12.75">
      <c r="A196" t="s">
        <v>636</v>
      </c>
      <c r="B196">
        <v>6</v>
      </c>
      <c r="C196" s="82" t="s">
        <v>2138</v>
      </c>
    </row>
    <row r="197" spans="1:3" ht="12.75">
      <c r="A197" t="s">
        <v>4077</v>
      </c>
      <c r="B197">
        <v>6</v>
      </c>
      <c r="C197" s="82" t="s">
        <v>2138</v>
      </c>
    </row>
    <row r="198" spans="1:3" ht="12.75">
      <c r="A198" t="s">
        <v>4078</v>
      </c>
      <c r="B198">
        <v>8.5</v>
      </c>
      <c r="C198" s="82" t="s">
        <v>2138</v>
      </c>
    </row>
    <row r="199" spans="1:3" ht="12.75">
      <c r="A199" t="s">
        <v>4079</v>
      </c>
      <c r="B199">
        <v>5</v>
      </c>
      <c r="C199" s="82" t="s">
        <v>2138</v>
      </c>
    </row>
    <row r="200" spans="1:3" ht="12.75">
      <c r="A200" t="s">
        <v>4080</v>
      </c>
      <c r="B200">
        <v>4</v>
      </c>
      <c r="C200" s="82" t="s">
        <v>2138</v>
      </c>
    </row>
    <row r="201" spans="1:3" ht="12.75">
      <c r="A201" t="s">
        <v>637</v>
      </c>
      <c r="B201">
        <v>7.5</v>
      </c>
      <c r="C201" s="82" t="s">
        <v>2138</v>
      </c>
    </row>
    <row r="202" spans="1:3" ht="12.75">
      <c r="A202" t="s">
        <v>4081</v>
      </c>
      <c r="B202">
        <v>4</v>
      </c>
      <c r="C202" s="82" t="s">
        <v>2138</v>
      </c>
    </row>
    <row r="203" spans="1:3" ht="12.75">
      <c r="A203" t="s">
        <v>638</v>
      </c>
      <c r="B203">
        <v>9</v>
      </c>
      <c r="C203" s="82" t="s">
        <v>2138</v>
      </c>
    </row>
    <row r="204" spans="1:3" ht="12.75">
      <c r="A204" t="s">
        <v>4082</v>
      </c>
      <c r="B204">
        <v>6</v>
      </c>
      <c r="C204" s="82" t="s">
        <v>2138</v>
      </c>
    </row>
    <row r="205" spans="1:3" ht="12.75">
      <c r="A205" t="s">
        <v>639</v>
      </c>
      <c r="B205">
        <v>5.5</v>
      </c>
      <c r="C205" s="82" t="s">
        <v>2138</v>
      </c>
    </row>
    <row r="206" spans="1:3" ht="12.75">
      <c r="A206" t="s">
        <v>640</v>
      </c>
      <c r="B206">
        <v>5.5</v>
      </c>
      <c r="C206" s="82" t="s">
        <v>2138</v>
      </c>
    </row>
    <row r="207" spans="1:3" ht="12.75">
      <c r="A207" t="s">
        <v>4083</v>
      </c>
      <c r="B207">
        <v>7.5</v>
      </c>
      <c r="C207" s="82" t="s">
        <v>2138</v>
      </c>
    </row>
    <row r="208" spans="1:3" ht="12.75">
      <c r="A208" t="s">
        <v>4084</v>
      </c>
      <c r="B208">
        <v>6</v>
      </c>
      <c r="C208" s="82" t="s">
        <v>2138</v>
      </c>
    </row>
    <row r="209" spans="1:3" ht="12.75">
      <c r="A209" t="s">
        <v>641</v>
      </c>
      <c r="B209">
        <v>8</v>
      </c>
      <c r="C209" s="82" t="s">
        <v>2138</v>
      </c>
    </row>
    <row r="210" spans="1:3" ht="12.75">
      <c r="A210" t="s">
        <v>642</v>
      </c>
      <c r="B210">
        <v>6</v>
      </c>
      <c r="C210" s="82" t="s">
        <v>2138</v>
      </c>
    </row>
    <row r="211" spans="1:3" ht="12.75">
      <c r="A211" t="s">
        <v>643</v>
      </c>
      <c r="B211">
        <v>6</v>
      </c>
      <c r="C211" s="82" t="s">
        <v>2138</v>
      </c>
    </row>
    <row r="212" spans="1:3" ht="12.75">
      <c r="A212" t="s">
        <v>4085</v>
      </c>
      <c r="B212">
        <v>6</v>
      </c>
      <c r="C212" s="82" t="s">
        <v>2138</v>
      </c>
    </row>
    <row r="213" spans="1:3" ht="12.75">
      <c r="A213" t="s">
        <v>4086</v>
      </c>
      <c r="B213">
        <v>2</v>
      </c>
      <c r="C213" s="82" t="s">
        <v>2138</v>
      </c>
    </row>
    <row r="214" spans="1:3" ht="12.75">
      <c r="A214" t="s">
        <v>4087</v>
      </c>
      <c r="B214">
        <v>2</v>
      </c>
      <c r="C214" s="82" t="s">
        <v>2138</v>
      </c>
    </row>
    <row r="215" spans="1:3" ht="12.75">
      <c r="A215" t="s">
        <v>1846</v>
      </c>
      <c r="B215">
        <v>0</v>
      </c>
      <c r="C215" s="82" t="s">
        <v>2138</v>
      </c>
    </row>
    <row r="216" spans="1:3" ht="12.75">
      <c r="A216" t="s">
        <v>4088</v>
      </c>
      <c r="B216">
        <v>2</v>
      </c>
      <c r="C216" s="82" t="s">
        <v>2138</v>
      </c>
    </row>
    <row r="217" spans="1:3" ht="12.75">
      <c r="A217" t="s">
        <v>644</v>
      </c>
      <c r="B217">
        <v>7</v>
      </c>
      <c r="C217" s="82" t="s">
        <v>2138</v>
      </c>
    </row>
    <row r="218" spans="1:3" ht="12.75">
      <c r="A218" t="s">
        <v>4089</v>
      </c>
      <c r="B218">
        <v>7</v>
      </c>
      <c r="C218" s="82" t="s">
        <v>2138</v>
      </c>
    </row>
    <row r="219" spans="1:3" ht="12.75">
      <c r="A219" t="s">
        <v>645</v>
      </c>
      <c r="B219">
        <v>3.5</v>
      </c>
      <c r="C219" s="82" t="s">
        <v>2138</v>
      </c>
    </row>
    <row r="220" spans="1:3" ht="12.75">
      <c r="A220" t="s">
        <v>646</v>
      </c>
      <c r="B220">
        <v>2.5</v>
      </c>
      <c r="C220" s="82" t="s">
        <v>2138</v>
      </c>
    </row>
    <row r="221" spans="1:3" ht="12.75">
      <c r="A221" t="s">
        <v>647</v>
      </c>
      <c r="B221">
        <v>4.5</v>
      </c>
      <c r="C221" s="82" t="s">
        <v>2138</v>
      </c>
    </row>
    <row r="222" spans="1:3" ht="12.75">
      <c r="A222" t="s">
        <v>4090</v>
      </c>
      <c r="B222">
        <v>4</v>
      </c>
      <c r="C222" s="82" t="s">
        <v>2138</v>
      </c>
    </row>
    <row r="223" spans="1:3" ht="12.75">
      <c r="A223" t="s">
        <v>648</v>
      </c>
      <c r="B223">
        <v>3</v>
      </c>
      <c r="C223" s="82" t="s">
        <v>2138</v>
      </c>
    </row>
    <row r="224" spans="1:3" ht="12.75">
      <c r="A224" t="s">
        <v>649</v>
      </c>
      <c r="B224">
        <v>5</v>
      </c>
      <c r="C224" s="82" t="s">
        <v>2138</v>
      </c>
    </row>
    <row r="225" spans="1:3" ht="12.75">
      <c r="A225" t="s">
        <v>650</v>
      </c>
      <c r="B225">
        <v>5</v>
      </c>
      <c r="C225" s="82" t="s">
        <v>2138</v>
      </c>
    </row>
    <row r="226" spans="1:3" ht="12.75">
      <c r="A226" t="s">
        <v>4091</v>
      </c>
      <c r="B226">
        <v>5.5</v>
      </c>
      <c r="C226" s="82" t="s">
        <v>2138</v>
      </c>
    </row>
    <row r="227" spans="1:3" ht="12.75">
      <c r="A227" t="s">
        <v>651</v>
      </c>
      <c r="B227">
        <v>7</v>
      </c>
      <c r="C227" s="82" t="s">
        <v>2138</v>
      </c>
    </row>
    <row r="228" spans="1:3" ht="12.75">
      <c r="A228" t="s">
        <v>652</v>
      </c>
      <c r="B228">
        <v>9</v>
      </c>
      <c r="C228" s="82" t="s">
        <v>2138</v>
      </c>
    </row>
    <row r="229" spans="1:3" ht="12.75">
      <c r="A229" t="s">
        <v>653</v>
      </c>
      <c r="B229">
        <v>5.5</v>
      </c>
      <c r="C229" s="82" t="s">
        <v>2138</v>
      </c>
    </row>
    <row r="230" spans="1:3" ht="12.75">
      <c r="A230" t="s">
        <v>654</v>
      </c>
      <c r="B230">
        <v>7</v>
      </c>
      <c r="C230" s="82" t="s">
        <v>2138</v>
      </c>
    </row>
    <row r="231" spans="1:3" ht="12.75">
      <c r="A231" t="s">
        <v>655</v>
      </c>
      <c r="B231">
        <v>5.5</v>
      </c>
      <c r="C231" s="82" t="s">
        <v>2138</v>
      </c>
    </row>
    <row r="232" spans="1:3" ht="12.75">
      <c r="A232" t="s">
        <v>4092</v>
      </c>
      <c r="B232">
        <v>7</v>
      </c>
      <c r="C232" s="82" t="s">
        <v>2138</v>
      </c>
    </row>
    <row r="233" spans="1:3" ht="12.75">
      <c r="A233" t="s">
        <v>656</v>
      </c>
      <c r="B233">
        <v>7</v>
      </c>
      <c r="C233" s="82" t="s">
        <v>2138</v>
      </c>
    </row>
    <row r="234" spans="1:3" ht="12.75">
      <c r="A234" t="s">
        <v>657</v>
      </c>
      <c r="B234">
        <v>5.5</v>
      </c>
      <c r="C234" s="82" t="s">
        <v>2138</v>
      </c>
    </row>
    <row r="235" spans="1:3" ht="12.75">
      <c r="A235" t="s">
        <v>658</v>
      </c>
      <c r="B235">
        <v>8</v>
      </c>
      <c r="C235" s="82" t="s">
        <v>2138</v>
      </c>
    </row>
    <row r="236" spans="1:3" ht="12.75">
      <c r="A236" t="s">
        <v>659</v>
      </c>
      <c r="B236">
        <v>7</v>
      </c>
      <c r="C236" s="82" t="s">
        <v>2138</v>
      </c>
    </row>
    <row r="237" spans="1:3" ht="12.75">
      <c r="A237" t="s">
        <v>660</v>
      </c>
      <c r="B237">
        <v>5.5</v>
      </c>
      <c r="C237" s="82" t="s">
        <v>2138</v>
      </c>
    </row>
    <row r="238" spans="1:3" ht="12.75">
      <c r="A238" t="s">
        <v>4093</v>
      </c>
      <c r="B238">
        <v>6</v>
      </c>
      <c r="C238" s="82" t="s">
        <v>2138</v>
      </c>
    </row>
    <row r="239" spans="1:3" ht="12.75">
      <c r="A239" t="s">
        <v>661</v>
      </c>
      <c r="B239">
        <v>4</v>
      </c>
      <c r="C239" s="82" t="s">
        <v>2138</v>
      </c>
    </row>
    <row r="240" spans="1:3" ht="12.75">
      <c r="A240" t="s">
        <v>662</v>
      </c>
      <c r="B240">
        <v>7</v>
      </c>
      <c r="C240" s="82" t="s">
        <v>2138</v>
      </c>
    </row>
    <row r="241" spans="1:3" ht="12.75">
      <c r="A241" t="s">
        <v>663</v>
      </c>
      <c r="B241">
        <v>4</v>
      </c>
      <c r="C241" s="82" t="s">
        <v>2138</v>
      </c>
    </row>
    <row r="242" spans="1:3" ht="12.75">
      <c r="A242" t="s">
        <v>1203</v>
      </c>
      <c r="B242">
        <v>6</v>
      </c>
      <c r="C242" s="82" t="s">
        <v>320</v>
      </c>
    </row>
    <row r="243" spans="1:3" ht="12.75">
      <c r="A243" t="s">
        <v>1551</v>
      </c>
      <c r="B243">
        <v>10</v>
      </c>
      <c r="C243" s="82" t="s">
        <v>320</v>
      </c>
    </row>
    <row r="244" spans="1:3" ht="12.75">
      <c r="A244" t="s">
        <v>1552</v>
      </c>
      <c r="B244">
        <v>12</v>
      </c>
      <c r="C244" s="82" t="s">
        <v>320</v>
      </c>
    </row>
    <row r="245" spans="1:3" ht="12.75">
      <c r="A245" t="s">
        <v>1204</v>
      </c>
      <c r="B245">
        <v>8</v>
      </c>
      <c r="C245" s="82" t="s">
        <v>320</v>
      </c>
    </row>
    <row r="246" spans="1:3" ht="12.75">
      <c r="A246" t="s">
        <v>1205</v>
      </c>
      <c r="B246">
        <v>6.5</v>
      </c>
      <c r="C246" s="82" t="s">
        <v>320</v>
      </c>
    </row>
    <row r="247" spans="1:3" ht="12.75">
      <c r="A247" t="s">
        <v>1553</v>
      </c>
      <c r="B247">
        <v>2</v>
      </c>
      <c r="C247" s="82" t="s">
        <v>320</v>
      </c>
    </row>
    <row r="248" spans="1:3" ht="12.75">
      <c r="A248" t="s">
        <v>1554</v>
      </c>
      <c r="B248">
        <v>3</v>
      </c>
      <c r="C248" s="82" t="s">
        <v>320</v>
      </c>
    </row>
    <row r="249" spans="1:3" ht="12.75">
      <c r="A249" t="s">
        <v>44</v>
      </c>
      <c r="B249">
        <v>11</v>
      </c>
      <c r="C249" s="82" t="s">
        <v>320</v>
      </c>
    </row>
    <row r="250" spans="1:3" ht="12.75">
      <c r="A250" t="s">
        <v>45</v>
      </c>
      <c r="B250">
        <v>8</v>
      </c>
      <c r="C250" s="82" t="s">
        <v>320</v>
      </c>
    </row>
    <row r="251" spans="1:3" ht="12.75">
      <c r="A251" t="s">
        <v>46</v>
      </c>
      <c r="B251">
        <v>10</v>
      </c>
      <c r="C251" s="82" t="s">
        <v>320</v>
      </c>
    </row>
    <row r="252" spans="1:3" ht="12.75">
      <c r="A252" t="s">
        <v>47</v>
      </c>
      <c r="B252">
        <v>9</v>
      </c>
      <c r="C252" s="82" t="s">
        <v>320</v>
      </c>
    </row>
    <row r="253" spans="1:3" ht="12.75">
      <c r="A253" t="s">
        <v>48</v>
      </c>
      <c r="B253">
        <v>6</v>
      </c>
      <c r="C253" s="82" t="s">
        <v>320</v>
      </c>
    </row>
    <row r="254" spans="1:3" ht="12.75">
      <c r="A254" t="s">
        <v>12</v>
      </c>
      <c r="B254">
        <v>4</v>
      </c>
      <c r="C254" s="82" t="s">
        <v>320</v>
      </c>
    </row>
    <row r="255" spans="1:3" ht="12.75">
      <c r="A255" t="s">
        <v>49</v>
      </c>
      <c r="B255">
        <v>10</v>
      </c>
      <c r="C255" s="82" t="s">
        <v>320</v>
      </c>
    </row>
    <row r="256" spans="1:3" ht="12.75">
      <c r="A256" t="s">
        <v>50</v>
      </c>
      <c r="B256">
        <v>6</v>
      </c>
      <c r="C256" s="82" t="s">
        <v>320</v>
      </c>
    </row>
    <row r="257" spans="1:3" ht="12.75">
      <c r="A257" t="s">
        <v>1741</v>
      </c>
      <c r="B257">
        <v>7</v>
      </c>
      <c r="C257" s="82" t="s">
        <v>320</v>
      </c>
    </row>
    <row r="258" spans="1:3" ht="12.75">
      <c r="A258" t="s">
        <v>51</v>
      </c>
      <c r="B258">
        <v>8</v>
      </c>
      <c r="C258" s="82" t="s">
        <v>320</v>
      </c>
    </row>
    <row r="259" spans="1:3" ht="12.75">
      <c r="A259" t="s">
        <v>52</v>
      </c>
      <c r="B259">
        <v>11</v>
      </c>
      <c r="C259" s="82" t="s">
        <v>320</v>
      </c>
    </row>
    <row r="260" spans="1:3" ht="12.75">
      <c r="A260" t="s">
        <v>53</v>
      </c>
      <c r="B260">
        <v>13</v>
      </c>
      <c r="C260" s="82" t="s">
        <v>320</v>
      </c>
    </row>
    <row r="261" spans="1:3" ht="12.75">
      <c r="A261" t="s">
        <v>54</v>
      </c>
      <c r="B261">
        <v>8.5</v>
      </c>
      <c r="C261" s="82" t="s">
        <v>320</v>
      </c>
    </row>
    <row r="262" spans="1:3" ht="12.75">
      <c r="A262" t="s">
        <v>55</v>
      </c>
      <c r="B262">
        <v>8</v>
      </c>
      <c r="C262" s="82" t="s">
        <v>320</v>
      </c>
    </row>
    <row r="263" spans="1:3" ht="12.75">
      <c r="A263" t="s">
        <v>56</v>
      </c>
      <c r="B263">
        <v>7.5</v>
      </c>
      <c r="C263" s="82" t="s">
        <v>320</v>
      </c>
    </row>
    <row r="264" spans="1:3" ht="12.75">
      <c r="A264" t="s">
        <v>57</v>
      </c>
      <c r="B264">
        <v>7</v>
      </c>
      <c r="C264" s="82" t="s">
        <v>320</v>
      </c>
    </row>
    <row r="265" spans="1:3" ht="12.75">
      <c r="A265" t="s">
        <v>2617</v>
      </c>
      <c r="B265">
        <v>3</v>
      </c>
      <c r="C265" s="82" t="s">
        <v>320</v>
      </c>
    </row>
    <row r="266" spans="1:3" ht="12.75">
      <c r="A266" t="s">
        <v>58</v>
      </c>
      <c r="B266">
        <v>5</v>
      </c>
      <c r="C266" s="82" t="s">
        <v>320</v>
      </c>
    </row>
    <row r="267" spans="1:3" ht="12.75">
      <c r="A267" t="s">
        <v>59</v>
      </c>
      <c r="B267">
        <v>6</v>
      </c>
      <c r="C267" s="82" t="s">
        <v>320</v>
      </c>
    </row>
    <row r="268" spans="1:3" ht="12.75">
      <c r="A268" t="s">
        <v>60</v>
      </c>
      <c r="B268">
        <v>4</v>
      </c>
      <c r="C268" s="82" t="s">
        <v>320</v>
      </c>
    </row>
    <row r="269" spans="1:3" ht="12.75">
      <c r="A269" t="s">
        <v>61</v>
      </c>
      <c r="B269">
        <v>3</v>
      </c>
      <c r="C269" s="82" t="s">
        <v>320</v>
      </c>
    </row>
    <row r="270" spans="1:3" ht="12.75">
      <c r="A270" t="s">
        <v>62</v>
      </c>
      <c r="B270">
        <v>3.5</v>
      </c>
      <c r="C270" s="82" t="s">
        <v>320</v>
      </c>
    </row>
    <row r="271" spans="1:3" ht="12.75">
      <c r="A271" t="s">
        <v>1742</v>
      </c>
      <c r="B271">
        <v>4</v>
      </c>
      <c r="C271" s="82" t="s">
        <v>320</v>
      </c>
    </row>
    <row r="272" spans="1:3" ht="12.75">
      <c r="A272" t="s">
        <v>1743</v>
      </c>
      <c r="B272">
        <v>7</v>
      </c>
      <c r="C272" s="82" t="s">
        <v>320</v>
      </c>
    </row>
    <row r="273" spans="1:3" ht="12.75">
      <c r="A273" t="s">
        <v>63</v>
      </c>
      <c r="B273">
        <v>8</v>
      </c>
      <c r="C273" s="82" t="s">
        <v>320</v>
      </c>
    </row>
    <row r="274" spans="1:3" ht="12.75">
      <c r="A274" t="s">
        <v>1744</v>
      </c>
      <c r="B274">
        <v>9</v>
      </c>
      <c r="C274" s="82" t="s">
        <v>320</v>
      </c>
    </row>
    <row r="275" spans="1:3" ht="12.75">
      <c r="A275" t="s">
        <v>1745</v>
      </c>
      <c r="B275">
        <v>9</v>
      </c>
      <c r="C275" s="82" t="s">
        <v>320</v>
      </c>
    </row>
    <row r="276" spans="1:3" ht="12.75">
      <c r="A276" t="s">
        <v>66</v>
      </c>
      <c r="B276">
        <v>10</v>
      </c>
      <c r="C276" s="82" t="s">
        <v>320</v>
      </c>
    </row>
    <row r="277" spans="1:3" ht="12.75">
      <c r="A277" t="s">
        <v>1746</v>
      </c>
      <c r="B277">
        <v>5</v>
      </c>
      <c r="C277" s="82" t="s">
        <v>320</v>
      </c>
    </row>
    <row r="278" spans="1:3" ht="12.75">
      <c r="A278" t="s">
        <v>67</v>
      </c>
      <c r="B278">
        <v>13.5</v>
      </c>
      <c r="C278" s="82" t="s">
        <v>320</v>
      </c>
    </row>
    <row r="279" spans="1:3" ht="12.75">
      <c r="A279" t="s">
        <v>68</v>
      </c>
      <c r="B279">
        <v>7.5</v>
      </c>
      <c r="C279" s="82" t="s">
        <v>320</v>
      </c>
    </row>
    <row r="280" spans="1:3" ht="12.75">
      <c r="A280" t="s">
        <v>69</v>
      </c>
      <c r="B280">
        <v>6</v>
      </c>
      <c r="C280" s="82" t="s">
        <v>320</v>
      </c>
    </row>
    <row r="281" spans="1:3" ht="12.75">
      <c r="A281" t="s">
        <v>1747</v>
      </c>
      <c r="B281">
        <v>12</v>
      </c>
      <c r="C281" s="82" t="s">
        <v>320</v>
      </c>
    </row>
    <row r="282" spans="1:3" ht="12.75">
      <c r="A282" t="s">
        <v>70</v>
      </c>
      <c r="B282">
        <v>12</v>
      </c>
      <c r="C282" s="82" t="s">
        <v>320</v>
      </c>
    </row>
    <row r="283" spans="1:3" ht="12.75">
      <c r="A283" t="s">
        <v>71</v>
      </c>
      <c r="B283">
        <v>13.5</v>
      </c>
      <c r="C283" s="82" t="s">
        <v>320</v>
      </c>
    </row>
    <row r="284" spans="1:3" ht="12.75">
      <c r="A284" t="s">
        <v>72</v>
      </c>
      <c r="B284">
        <v>10</v>
      </c>
      <c r="C284" s="82" t="s">
        <v>320</v>
      </c>
    </row>
    <row r="285" spans="1:3" ht="12.75">
      <c r="A285" t="s">
        <v>1748</v>
      </c>
      <c r="B285">
        <v>15</v>
      </c>
      <c r="C285" s="82" t="s">
        <v>320</v>
      </c>
    </row>
    <row r="286" spans="1:3" ht="12.75">
      <c r="A286" t="s">
        <v>1749</v>
      </c>
      <c r="B286">
        <v>10</v>
      </c>
      <c r="C286" s="82" t="s">
        <v>320</v>
      </c>
    </row>
    <row r="287" spans="1:3" ht="12.75">
      <c r="A287" t="s">
        <v>1750</v>
      </c>
      <c r="B287">
        <v>9</v>
      </c>
      <c r="C287" s="82" t="s">
        <v>320</v>
      </c>
    </row>
    <row r="288" spans="1:3" ht="12.75">
      <c r="A288" t="s">
        <v>73</v>
      </c>
      <c r="B288">
        <v>3</v>
      </c>
      <c r="C288" s="82" t="s">
        <v>320</v>
      </c>
    </row>
    <row r="289" spans="1:3" ht="12.75">
      <c r="A289" t="s">
        <v>74</v>
      </c>
      <c r="B289">
        <v>4</v>
      </c>
      <c r="C289" s="82" t="s">
        <v>320</v>
      </c>
    </row>
    <row r="290" spans="1:3" ht="12.75">
      <c r="A290" t="s">
        <v>1751</v>
      </c>
      <c r="B290">
        <v>5</v>
      </c>
      <c r="C290" s="82" t="s">
        <v>320</v>
      </c>
    </row>
    <row r="291" spans="1:3" ht="12.75">
      <c r="A291" t="s">
        <v>1752</v>
      </c>
      <c r="B291">
        <v>5</v>
      </c>
      <c r="C291" s="82" t="s">
        <v>320</v>
      </c>
    </row>
    <row r="292" spans="1:3" ht="12.75">
      <c r="A292" t="s">
        <v>75</v>
      </c>
      <c r="B292">
        <v>5</v>
      </c>
      <c r="C292" s="82" t="s">
        <v>320</v>
      </c>
    </row>
    <row r="293" spans="1:3" ht="12.75">
      <c r="A293" t="s">
        <v>76</v>
      </c>
      <c r="B293">
        <v>3</v>
      </c>
      <c r="C293" s="82" t="s">
        <v>320</v>
      </c>
    </row>
    <row r="294" spans="1:3" ht="12.75">
      <c r="A294" t="s">
        <v>77</v>
      </c>
      <c r="B294">
        <v>12</v>
      </c>
      <c r="C294" s="82" t="s">
        <v>320</v>
      </c>
    </row>
    <row r="295" spans="1:3" ht="12.75">
      <c r="A295" t="s">
        <v>78</v>
      </c>
      <c r="B295">
        <v>2</v>
      </c>
      <c r="C295" s="82" t="s">
        <v>320</v>
      </c>
    </row>
    <row r="296" spans="1:3" ht="12.75">
      <c r="A296" t="s">
        <v>79</v>
      </c>
      <c r="B296">
        <v>15</v>
      </c>
      <c r="C296" s="82" t="s">
        <v>320</v>
      </c>
    </row>
    <row r="297" spans="1:3" ht="12.75">
      <c r="A297" t="s">
        <v>80</v>
      </c>
      <c r="B297">
        <v>17</v>
      </c>
      <c r="C297" s="82" t="s">
        <v>320</v>
      </c>
    </row>
    <row r="298" spans="1:3" ht="12.75">
      <c r="A298" t="s">
        <v>81</v>
      </c>
      <c r="B298">
        <v>5</v>
      </c>
      <c r="C298" s="82" t="s">
        <v>320</v>
      </c>
    </row>
    <row r="299" spans="1:3" ht="12.75">
      <c r="A299" t="s">
        <v>82</v>
      </c>
      <c r="B299">
        <v>14</v>
      </c>
      <c r="C299" s="82" t="s">
        <v>320</v>
      </c>
    </row>
    <row r="300" spans="1:3" ht="12.75">
      <c r="A300" t="s">
        <v>83</v>
      </c>
      <c r="B300">
        <v>17</v>
      </c>
      <c r="C300" s="82" t="s">
        <v>320</v>
      </c>
    </row>
    <row r="301" spans="1:3" ht="12.75">
      <c r="A301" t="s">
        <v>84</v>
      </c>
      <c r="B301">
        <v>6</v>
      </c>
      <c r="C301" s="82" t="s">
        <v>320</v>
      </c>
    </row>
    <row r="302" spans="1:3" ht="12.75">
      <c r="A302" t="s">
        <v>1753</v>
      </c>
      <c r="B302">
        <v>8</v>
      </c>
      <c r="C302" s="82" t="s">
        <v>320</v>
      </c>
    </row>
    <row r="303" spans="1:3" ht="12.75">
      <c r="A303" t="s">
        <v>85</v>
      </c>
      <c r="B303">
        <v>4.5</v>
      </c>
      <c r="C303" s="82" t="s">
        <v>320</v>
      </c>
    </row>
    <row r="304" spans="1:3" ht="12.75">
      <c r="A304" t="s">
        <v>86</v>
      </c>
      <c r="B304">
        <v>3.5</v>
      </c>
      <c r="C304" s="82" t="s">
        <v>320</v>
      </c>
    </row>
    <row r="305" spans="1:3" ht="12.75">
      <c r="A305" t="s">
        <v>87</v>
      </c>
      <c r="B305">
        <v>9</v>
      </c>
      <c r="C305" s="82" t="s">
        <v>320</v>
      </c>
    </row>
    <row r="306" spans="1:3" ht="12.75">
      <c r="A306" t="s">
        <v>88</v>
      </c>
      <c r="B306">
        <v>11</v>
      </c>
      <c r="C306" s="82" t="s">
        <v>320</v>
      </c>
    </row>
    <row r="307" spans="1:3" ht="12.75">
      <c r="A307" t="s">
        <v>1754</v>
      </c>
      <c r="B307">
        <v>7</v>
      </c>
      <c r="C307" s="82" t="s">
        <v>320</v>
      </c>
    </row>
    <row r="308" spans="1:3" ht="12.75">
      <c r="A308" t="s">
        <v>3098</v>
      </c>
      <c r="B308">
        <v>15</v>
      </c>
      <c r="C308" s="82" t="s">
        <v>320</v>
      </c>
    </row>
    <row r="309" spans="1:3" ht="12.75">
      <c r="A309" t="s">
        <v>89</v>
      </c>
      <c r="B309">
        <v>13</v>
      </c>
      <c r="C309" s="82" t="s">
        <v>320</v>
      </c>
    </row>
    <row r="310" spans="1:3" ht="12.75">
      <c r="A310" t="s">
        <v>90</v>
      </c>
      <c r="B310">
        <v>11</v>
      </c>
      <c r="C310" s="82" t="s">
        <v>320</v>
      </c>
    </row>
    <row r="311" spans="1:3" ht="12.75">
      <c r="A311" t="s">
        <v>91</v>
      </c>
      <c r="B311">
        <v>6</v>
      </c>
      <c r="C311" s="82" t="s">
        <v>320</v>
      </c>
    </row>
    <row r="312" spans="1:3" ht="12.75">
      <c r="A312" t="s">
        <v>1755</v>
      </c>
      <c r="B312">
        <v>8</v>
      </c>
      <c r="C312" s="82" t="s">
        <v>320</v>
      </c>
    </row>
    <row r="313" spans="1:3" ht="12.75">
      <c r="A313" t="s">
        <v>92</v>
      </c>
      <c r="B313">
        <v>7</v>
      </c>
      <c r="C313" s="82" t="s">
        <v>320</v>
      </c>
    </row>
    <row r="314" spans="1:3" ht="12.75">
      <c r="A314" t="s">
        <v>93</v>
      </c>
      <c r="B314">
        <v>14</v>
      </c>
      <c r="C314" s="82" t="s">
        <v>320</v>
      </c>
    </row>
    <row r="315" spans="1:3" ht="12.75">
      <c r="A315" t="s">
        <v>1756</v>
      </c>
      <c r="B315">
        <v>12</v>
      </c>
      <c r="C315" s="82" t="s">
        <v>320</v>
      </c>
    </row>
    <row r="316" spans="1:3" ht="12.75">
      <c r="A316" t="s">
        <v>94</v>
      </c>
      <c r="B316">
        <v>17</v>
      </c>
      <c r="C316" s="82" t="s">
        <v>320</v>
      </c>
    </row>
    <row r="317" spans="1:3" ht="12.75">
      <c r="A317" t="s">
        <v>95</v>
      </c>
      <c r="B317">
        <v>12</v>
      </c>
      <c r="C317" s="82" t="s">
        <v>320</v>
      </c>
    </row>
    <row r="318" spans="1:3" ht="12.75">
      <c r="A318" t="s">
        <v>1038</v>
      </c>
      <c r="B318">
        <v>7</v>
      </c>
      <c r="C318" s="82" t="s">
        <v>320</v>
      </c>
    </row>
    <row r="319" spans="1:3" ht="12.75">
      <c r="A319" t="s">
        <v>96</v>
      </c>
      <c r="B319">
        <v>3.5</v>
      </c>
      <c r="C319" s="82" t="s">
        <v>320</v>
      </c>
    </row>
    <row r="320" spans="1:3" ht="12.75">
      <c r="A320" t="s">
        <v>97</v>
      </c>
      <c r="B320">
        <v>3</v>
      </c>
      <c r="C320" s="82" t="s">
        <v>320</v>
      </c>
    </row>
    <row r="321" spans="1:3" ht="12.75">
      <c r="A321" t="s">
        <v>98</v>
      </c>
      <c r="B321">
        <v>4</v>
      </c>
      <c r="C321" s="82" t="s">
        <v>320</v>
      </c>
    </row>
    <row r="322" spans="1:3" ht="12.75">
      <c r="A322" t="s">
        <v>99</v>
      </c>
      <c r="B322">
        <v>4.5</v>
      </c>
      <c r="C322" s="82" t="s">
        <v>320</v>
      </c>
    </row>
    <row r="323" spans="1:3" ht="12.75">
      <c r="A323" t="s">
        <v>100</v>
      </c>
      <c r="B323">
        <v>5</v>
      </c>
      <c r="C323" s="82" t="s">
        <v>320</v>
      </c>
    </row>
    <row r="324" spans="1:3" ht="12.75">
      <c r="A324" t="s">
        <v>101</v>
      </c>
      <c r="B324">
        <v>4</v>
      </c>
      <c r="C324" s="82" t="s">
        <v>320</v>
      </c>
    </row>
    <row r="325" spans="1:3" ht="12.75">
      <c r="A325" t="s">
        <v>102</v>
      </c>
      <c r="B325">
        <v>10</v>
      </c>
      <c r="C325" s="82" t="s">
        <v>320</v>
      </c>
    </row>
    <row r="326" spans="1:3" ht="12.75">
      <c r="A326" t="s">
        <v>103</v>
      </c>
      <c r="B326">
        <v>5</v>
      </c>
      <c r="C326" s="82" t="s">
        <v>320</v>
      </c>
    </row>
    <row r="327" spans="1:3" ht="12.75">
      <c r="A327" t="s">
        <v>104</v>
      </c>
      <c r="B327">
        <v>2</v>
      </c>
      <c r="C327" s="82" t="s">
        <v>320</v>
      </c>
    </row>
    <row r="328" spans="1:3" ht="12.75">
      <c r="A328" t="s">
        <v>105</v>
      </c>
      <c r="B328">
        <v>3.5</v>
      </c>
      <c r="C328" s="82" t="s">
        <v>320</v>
      </c>
    </row>
    <row r="329" spans="1:3" ht="12.75">
      <c r="A329" t="s">
        <v>106</v>
      </c>
      <c r="B329">
        <v>9</v>
      </c>
      <c r="C329" s="82" t="s">
        <v>320</v>
      </c>
    </row>
    <row r="330" spans="1:3" ht="12.75">
      <c r="A330" t="s">
        <v>107</v>
      </c>
      <c r="B330">
        <v>6</v>
      </c>
      <c r="C330" s="82" t="s">
        <v>320</v>
      </c>
    </row>
    <row r="331" spans="1:3" ht="12.75">
      <c r="A331" t="s">
        <v>108</v>
      </c>
      <c r="B331">
        <v>18</v>
      </c>
      <c r="C331" s="82" t="s">
        <v>320</v>
      </c>
    </row>
    <row r="332" spans="1:3" ht="12.75">
      <c r="A332" t="s">
        <v>109</v>
      </c>
      <c r="B332">
        <v>9</v>
      </c>
      <c r="C332" s="82" t="s">
        <v>320</v>
      </c>
    </row>
    <row r="333" spans="1:3" ht="12.75">
      <c r="A333" t="s">
        <v>1021</v>
      </c>
      <c r="B333">
        <v>8</v>
      </c>
      <c r="C333" s="82" t="s">
        <v>320</v>
      </c>
    </row>
    <row r="334" spans="1:3" ht="12.75">
      <c r="A334" t="s">
        <v>111</v>
      </c>
      <c r="B334">
        <v>3</v>
      </c>
      <c r="C334" s="82" t="s">
        <v>320</v>
      </c>
    </row>
    <row r="335" spans="1:3" ht="12.75">
      <c r="A335" t="s">
        <v>110</v>
      </c>
      <c r="B335">
        <v>5</v>
      </c>
      <c r="C335" s="82" t="s">
        <v>320</v>
      </c>
    </row>
    <row r="336" spans="1:3" ht="12.75">
      <c r="A336" t="s">
        <v>112</v>
      </c>
      <c r="B336">
        <v>12</v>
      </c>
      <c r="C336" s="82" t="s">
        <v>320</v>
      </c>
    </row>
    <row r="337" spans="1:3" ht="12.75">
      <c r="A337" t="s">
        <v>113</v>
      </c>
      <c r="B337">
        <v>4</v>
      </c>
      <c r="C337" s="82" t="s">
        <v>320</v>
      </c>
    </row>
    <row r="338" spans="1:3" ht="12.75">
      <c r="A338" t="s">
        <v>114</v>
      </c>
      <c r="B338">
        <v>3</v>
      </c>
      <c r="C338" s="82" t="s">
        <v>320</v>
      </c>
    </row>
    <row r="339" spans="1:3" ht="12.75">
      <c r="A339" t="s">
        <v>1757</v>
      </c>
      <c r="B339">
        <v>3.5</v>
      </c>
      <c r="C339" s="82" t="s">
        <v>320</v>
      </c>
    </row>
    <row r="340" spans="1:3" ht="12.75">
      <c r="A340" t="s">
        <v>115</v>
      </c>
      <c r="B340">
        <v>4.5</v>
      </c>
      <c r="C340" s="82" t="s">
        <v>320</v>
      </c>
    </row>
    <row r="341" spans="1:3" ht="12.75">
      <c r="A341" t="s">
        <v>116</v>
      </c>
      <c r="B341">
        <v>5</v>
      </c>
      <c r="C341" s="82" t="s">
        <v>320</v>
      </c>
    </row>
    <row r="342" spans="1:3" ht="12.75">
      <c r="A342" t="s">
        <v>1758</v>
      </c>
      <c r="B342">
        <v>4</v>
      </c>
      <c r="C342" s="82" t="s">
        <v>320</v>
      </c>
    </row>
    <row r="343" spans="1:3" ht="12.75">
      <c r="A343" t="s">
        <v>117</v>
      </c>
      <c r="B343">
        <v>6.5</v>
      </c>
      <c r="C343" s="82" t="s">
        <v>320</v>
      </c>
    </row>
    <row r="344" spans="1:3" ht="12.75">
      <c r="A344" t="s">
        <v>118</v>
      </c>
      <c r="B344">
        <v>5</v>
      </c>
      <c r="C344" s="82" t="s">
        <v>320</v>
      </c>
    </row>
    <row r="345" spans="1:3" ht="12.75">
      <c r="A345" t="s">
        <v>1759</v>
      </c>
      <c r="B345">
        <v>0</v>
      </c>
      <c r="C345" s="82" t="s">
        <v>320</v>
      </c>
    </row>
    <row r="346" spans="1:3" ht="12.75">
      <c r="A346" t="s">
        <v>119</v>
      </c>
      <c r="B346">
        <v>11</v>
      </c>
      <c r="C346" s="82" t="s">
        <v>320</v>
      </c>
    </row>
    <row r="347" spans="1:3" ht="12.75">
      <c r="A347" t="s">
        <v>120</v>
      </c>
      <c r="B347">
        <v>8</v>
      </c>
      <c r="C347" s="82" t="s">
        <v>320</v>
      </c>
    </row>
    <row r="348" spans="1:3" ht="12.75">
      <c r="A348" t="s">
        <v>121</v>
      </c>
      <c r="B348">
        <v>6</v>
      </c>
      <c r="C348" s="82" t="s">
        <v>320</v>
      </c>
    </row>
    <row r="349" spans="1:3" ht="12.75">
      <c r="A349" t="s">
        <v>122</v>
      </c>
      <c r="B349">
        <v>9</v>
      </c>
      <c r="C349" s="82" t="s">
        <v>320</v>
      </c>
    </row>
    <row r="350" spans="1:3" ht="12.75">
      <c r="A350" t="s">
        <v>123</v>
      </c>
      <c r="B350">
        <v>4.5</v>
      </c>
      <c r="C350" s="82" t="s">
        <v>320</v>
      </c>
    </row>
    <row r="351" spans="1:3" ht="12.75">
      <c r="A351" t="s">
        <v>124</v>
      </c>
      <c r="B351">
        <v>6</v>
      </c>
      <c r="C351" s="82" t="s">
        <v>320</v>
      </c>
    </row>
    <row r="352" spans="1:3" ht="12.75">
      <c r="A352" t="s">
        <v>125</v>
      </c>
      <c r="B352">
        <v>9</v>
      </c>
      <c r="C352" s="82" t="s">
        <v>320</v>
      </c>
    </row>
    <row r="353" spans="1:3" ht="12.75">
      <c r="A353" t="s">
        <v>126</v>
      </c>
      <c r="B353">
        <v>10</v>
      </c>
      <c r="C353" s="82" t="s">
        <v>320</v>
      </c>
    </row>
    <row r="354" spans="1:3" ht="12.75">
      <c r="A354" t="s">
        <v>1761</v>
      </c>
      <c r="B354">
        <v>12</v>
      </c>
      <c r="C354" s="82" t="s">
        <v>320</v>
      </c>
    </row>
    <row r="355" spans="1:3" ht="12.75">
      <c r="A355" t="s">
        <v>1760</v>
      </c>
      <c r="B355">
        <v>2</v>
      </c>
      <c r="C355" s="82" t="s">
        <v>320</v>
      </c>
    </row>
    <row r="356" spans="1:3" ht="12.75">
      <c r="A356" t="s">
        <v>127</v>
      </c>
      <c r="B356">
        <v>0</v>
      </c>
      <c r="C356" s="82" t="s">
        <v>320</v>
      </c>
    </row>
    <row r="357" spans="1:3" ht="12.75">
      <c r="A357" t="s">
        <v>1762</v>
      </c>
      <c r="B357">
        <v>8.5</v>
      </c>
      <c r="C357" s="82" t="s">
        <v>320</v>
      </c>
    </row>
    <row r="358" spans="1:3" ht="12.75">
      <c r="A358" t="s">
        <v>1763</v>
      </c>
      <c r="B358">
        <v>7</v>
      </c>
      <c r="C358" s="82" t="s">
        <v>320</v>
      </c>
    </row>
    <row r="359" spans="1:3" ht="12.75">
      <c r="A359" t="s">
        <v>1764</v>
      </c>
      <c r="B359">
        <v>13</v>
      </c>
      <c r="C359" s="82" t="s">
        <v>320</v>
      </c>
    </row>
    <row r="360" spans="1:3" ht="12.75">
      <c r="A360" t="s">
        <v>128</v>
      </c>
      <c r="B360">
        <v>7</v>
      </c>
      <c r="C360" s="82" t="s">
        <v>320</v>
      </c>
    </row>
    <row r="361" spans="1:3" ht="12.75">
      <c r="A361" t="s">
        <v>1765</v>
      </c>
      <c r="B361">
        <v>9</v>
      </c>
      <c r="C361" s="82" t="s">
        <v>320</v>
      </c>
    </row>
    <row r="362" spans="1:3" ht="12.75">
      <c r="A362" t="s">
        <v>129</v>
      </c>
      <c r="B362">
        <v>18</v>
      </c>
      <c r="C362" s="82" t="s">
        <v>320</v>
      </c>
    </row>
    <row r="363" spans="1:3" ht="12.75">
      <c r="A363" t="s">
        <v>130</v>
      </c>
      <c r="B363">
        <v>10.5</v>
      </c>
      <c r="C363" s="82" t="s">
        <v>320</v>
      </c>
    </row>
    <row r="364" spans="1:3" ht="12.75">
      <c r="A364" t="s">
        <v>1766</v>
      </c>
      <c r="B364">
        <v>9</v>
      </c>
      <c r="C364" s="82" t="s">
        <v>320</v>
      </c>
    </row>
    <row r="365" spans="1:3" ht="12.75">
      <c r="A365" t="s">
        <v>131</v>
      </c>
      <c r="B365">
        <v>3</v>
      </c>
      <c r="C365" s="82" t="s">
        <v>320</v>
      </c>
    </row>
    <row r="366" spans="1:3" ht="12.75">
      <c r="A366" t="s">
        <v>132</v>
      </c>
      <c r="B366">
        <v>5</v>
      </c>
      <c r="C366" s="82" t="s">
        <v>320</v>
      </c>
    </row>
    <row r="367" spans="1:3" ht="12.75">
      <c r="A367" t="s">
        <v>133</v>
      </c>
      <c r="B367">
        <v>6</v>
      </c>
      <c r="C367" s="82" t="s">
        <v>320</v>
      </c>
    </row>
    <row r="368" spans="1:3" ht="12.75">
      <c r="A368" t="s">
        <v>134</v>
      </c>
      <c r="B368">
        <v>8</v>
      </c>
      <c r="C368" s="82" t="s">
        <v>320</v>
      </c>
    </row>
    <row r="369" spans="1:3" ht="12.75">
      <c r="A369" t="s">
        <v>1767</v>
      </c>
      <c r="B369">
        <v>0</v>
      </c>
      <c r="C369" s="82" t="s">
        <v>320</v>
      </c>
    </row>
    <row r="370" spans="1:3" ht="12.75">
      <c r="A370" t="s">
        <v>135</v>
      </c>
      <c r="B370">
        <v>23</v>
      </c>
      <c r="C370" s="82" t="s">
        <v>320</v>
      </c>
    </row>
    <row r="371" spans="1:3" ht="12.75">
      <c r="A371" t="s">
        <v>136</v>
      </c>
      <c r="B371">
        <v>3</v>
      </c>
      <c r="C371" s="82" t="s">
        <v>320</v>
      </c>
    </row>
    <row r="372" spans="1:3" ht="12.75">
      <c r="A372" t="s">
        <v>137</v>
      </c>
      <c r="B372">
        <v>7</v>
      </c>
      <c r="C372" s="82" t="s">
        <v>320</v>
      </c>
    </row>
    <row r="373" spans="1:3" ht="12.75">
      <c r="A373" t="s">
        <v>138</v>
      </c>
      <c r="B373">
        <v>8</v>
      </c>
      <c r="C373" s="82" t="s">
        <v>320</v>
      </c>
    </row>
    <row r="374" spans="1:3" ht="12.75">
      <c r="A374" t="s">
        <v>1768</v>
      </c>
      <c r="B374">
        <v>9.5</v>
      </c>
      <c r="C374" s="82" t="s">
        <v>320</v>
      </c>
    </row>
    <row r="375" spans="1:3" ht="12.75">
      <c r="A375" t="s">
        <v>717</v>
      </c>
      <c r="B375">
        <v>4.5</v>
      </c>
      <c r="C375" s="82" t="s">
        <v>320</v>
      </c>
    </row>
    <row r="376" spans="1:3" ht="12.75">
      <c r="A376" t="s">
        <v>139</v>
      </c>
      <c r="B376">
        <v>6</v>
      </c>
      <c r="C376" s="82" t="s">
        <v>320</v>
      </c>
    </row>
    <row r="377" spans="1:3" ht="12.75">
      <c r="A377" t="s">
        <v>1769</v>
      </c>
      <c r="B377">
        <v>3.5</v>
      </c>
      <c r="C377" s="82" t="s">
        <v>320</v>
      </c>
    </row>
    <row r="378" spans="1:3" ht="12.75">
      <c r="A378" t="s">
        <v>140</v>
      </c>
      <c r="B378">
        <v>11</v>
      </c>
      <c r="C378" s="82" t="s">
        <v>320</v>
      </c>
    </row>
    <row r="379" spans="1:3" ht="12.75">
      <c r="A379" t="s">
        <v>141</v>
      </c>
      <c r="B379">
        <v>9</v>
      </c>
      <c r="C379" s="82" t="s">
        <v>320</v>
      </c>
    </row>
    <row r="380" spans="1:3" ht="12.75">
      <c r="A380" t="s">
        <v>1770</v>
      </c>
      <c r="B380">
        <v>4</v>
      </c>
      <c r="C380" s="82" t="s">
        <v>320</v>
      </c>
    </row>
    <row r="381" spans="1:3" ht="12.75">
      <c r="A381" t="s">
        <v>1771</v>
      </c>
      <c r="B381">
        <v>7</v>
      </c>
      <c r="C381" s="82" t="s">
        <v>320</v>
      </c>
    </row>
    <row r="382" spans="1:3" ht="12.75">
      <c r="A382" t="s">
        <v>1772</v>
      </c>
      <c r="B382">
        <v>9</v>
      </c>
      <c r="C382" s="82" t="s">
        <v>320</v>
      </c>
    </row>
    <row r="383" spans="1:3" ht="12.75">
      <c r="A383" t="s">
        <v>142</v>
      </c>
      <c r="B383">
        <v>4.5</v>
      </c>
      <c r="C383" s="82" t="s">
        <v>320</v>
      </c>
    </row>
    <row r="384" spans="1:3" ht="12.75">
      <c r="A384" t="s">
        <v>143</v>
      </c>
      <c r="B384">
        <v>6.5</v>
      </c>
      <c r="C384" s="82" t="s">
        <v>320</v>
      </c>
    </row>
    <row r="385" spans="1:3" ht="12.75">
      <c r="A385" t="s">
        <v>144</v>
      </c>
      <c r="B385">
        <v>5.5</v>
      </c>
      <c r="C385" s="82" t="s">
        <v>320</v>
      </c>
    </row>
    <row r="386" spans="1:3" ht="12.75">
      <c r="A386" t="s">
        <v>145</v>
      </c>
      <c r="B386">
        <v>15</v>
      </c>
      <c r="C386" s="82" t="s">
        <v>320</v>
      </c>
    </row>
    <row r="387" spans="1:3" ht="12.75">
      <c r="A387" t="s">
        <v>146</v>
      </c>
      <c r="B387">
        <v>8</v>
      </c>
      <c r="C387" s="82" t="s">
        <v>320</v>
      </c>
    </row>
    <row r="388" spans="1:3" ht="12.75">
      <c r="A388" t="s">
        <v>147</v>
      </c>
      <c r="B388">
        <v>3</v>
      </c>
      <c r="C388" s="82" t="s">
        <v>320</v>
      </c>
    </row>
    <row r="389" spans="1:3" ht="12.75">
      <c r="A389" t="s">
        <v>148</v>
      </c>
      <c r="B389">
        <v>4</v>
      </c>
      <c r="C389" s="82" t="s">
        <v>320</v>
      </c>
    </row>
    <row r="390" spans="1:3" ht="12.75">
      <c r="A390" t="s">
        <v>149</v>
      </c>
      <c r="B390">
        <v>17</v>
      </c>
      <c r="C390" s="82" t="s">
        <v>320</v>
      </c>
    </row>
    <row r="391" spans="1:3" ht="12.75">
      <c r="A391" t="s">
        <v>150</v>
      </c>
      <c r="B391">
        <v>10</v>
      </c>
      <c r="C391" s="82" t="s">
        <v>320</v>
      </c>
    </row>
    <row r="392" spans="1:3" ht="12.75">
      <c r="A392" t="s">
        <v>151</v>
      </c>
      <c r="B392">
        <v>12</v>
      </c>
      <c r="C392" s="82" t="s">
        <v>320</v>
      </c>
    </row>
    <row r="393" spans="1:3" ht="12.75">
      <c r="A393" t="s">
        <v>152</v>
      </c>
      <c r="B393">
        <v>9</v>
      </c>
      <c r="C393" s="82" t="s">
        <v>320</v>
      </c>
    </row>
    <row r="394" spans="1:3" ht="12.75">
      <c r="A394" t="s">
        <v>153</v>
      </c>
      <c r="B394">
        <v>9</v>
      </c>
      <c r="C394" s="82" t="s">
        <v>320</v>
      </c>
    </row>
    <row r="395" spans="1:3" ht="12.75">
      <c r="A395" t="s">
        <v>1773</v>
      </c>
      <c r="B395">
        <v>15</v>
      </c>
      <c r="C395" s="82" t="s">
        <v>320</v>
      </c>
    </row>
    <row r="396" spans="1:3" ht="12.75">
      <c r="A396" t="s">
        <v>1774</v>
      </c>
      <c r="B396">
        <v>4</v>
      </c>
      <c r="C396" s="82" t="s">
        <v>320</v>
      </c>
    </row>
    <row r="397" spans="1:3" ht="12.75">
      <c r="A397" t="s">
        <v>154</v>
      </c>
      <c r="B397">
        <v>2.5</v>
      </c>
      <c r="C397" s="82" t="s">
        <v>320</v>
      </c>
    </row>
    <row r="398" spans="1:3" ht="12.75">
      <c r="A398" t="s">
        <v>155</v>
      </c>
      <c r="B398">
        <v>5</v>
      </c>
      <c r="C398" s="82" t="s">
        <v>320</v>
      </c>
    </row>
    <row r="399" spans="1:3" ht="12.75">
      <c r="A399" t="s">
        <v>156</v>
      </c>
      <c r="B399">
        <v>7</v>
      </c>
      <c r="C399" s="82" t="s">
        <v>320</v>
      </c>
    </row>
    <row r="400" spans="1:3" ht="12.75">
      <c r="A400" t="s">
        <v>157</v>
      </c>
      <c r="B400">
        <v>25</v>
      </c>
      <c r="C400" s="82" t="s">
        <v>320</v>
      </c>
    </row>
    <row r="401" spans="1:3" ht="12.75">
      <c r="A401" t="s">
        <v>158</v>
      </c>
      <c r="B401">
        <v>10</v>
      </c>
      <c r="C401" s="82" t="s">
        <v>320</v>
      </c>
    </row>
    <row r="402" spans="1:3" ht="12.75">
      <c r="A402" t="s">
        <v>159</v>
      </c>
      <c r="B402">
        <v>3.5</v>
      </c>
      <c r="C402" s="82" t="s">
        <v>320</v>
      </c>
    </row>
    <row r="403" spans="1:3" ht="12.75">
      <c r="A403" t="s">
        <v>160</v>
      </c>
      <c r="B403">
        <v>7.5</v>
      </c>
      <c r="C403" s="82" t="s">
        <v>320</v>
      </c>
    </row>
    <row r="404" spans="1:3" ht="12.75">
      <c r="A404" t="s">
        <v>161</v>
      </c>
      <c r="B404">
        <v>18</v>
      </c>
      <c r="C404" s="82" t="s">
        <v>320</v>
      </c>
    </row>
    <row r="405" spans="1:3" ht="12.75">
      <c r="A405" t="s">
        <v>162</v>
      </c>
      <c r="B405">
        <v>2</v>
      </c>
      <c r="C405" s="82" t="s">
        <v>320</v>
      </c>
    </row>
    <row r="406" spans="1:3" ht="12.75">
      <c r="A406" t="s">
        <v>163</v>
      </c>
      <c r="B406">
        <v>3</v>
      </c>
      <c r="C406" s="82" t="s">
        <v>320</v>
      </c>
    </row>
    <row r="407" spans="1:3" ht="12.75">
      <c r="A407" t="s">
        <v>1775</v>
      </c>
      <c r="B407">
        <v>10</v>
      </c>
      <c r="C407" s="82" t="s">
        <v>320</v>
      </c>
    </row>
    <row r="408" spans="1:3" ht="12.75">
      <c r="A408" t="s">
        <v>164</v>
      </c>
      <c r="B408">
        <v>9</v>
      </c>
      <c r="C408" s="82" t="s">
        <v>320</v>
      </c>
    </row>
    <row r="409" spans="1:3" ht="12.75">
      <c r="A409" t="s">
        <v>165</v>
      </c>
      <c r="B409">
        <v>6</v>
      </c>
      <c r="C409" s="82" t="s">
        <v>320</v>
      </c>
    </row>
    <row r="410" spans="1:3" ht="12.75">
      <c r="A410" t="s">
        <v>197</v>
      </c>
      <c r="B410">
        <v>2</v>
      </c>
      <c r="C410" s="82" t="s">
        <v>320</v>
      </c>
    </row>
    <row r="411" spans="1:3" ht="12.75">
      <c r="A411" t="s">
        <v>198</v>
      </c>
      <c r="B411">
        <v>2</v>
      </c>
      <c r="C411" s="82" t="s">
        <v>320</v>
      </c>
    </row>
    <row r="412" spans="1:3" ht="12.75">
      <c r="A412" t="s">
        <v>199</v>
      </c>
      <c r="B412">
        <v>9.5</v>
      </c>
      <c r="C412" s="82" t="s">
        <v>320</v>
      </c>
    </row>
    <row r="413" spans="1:3" ht="12.75">
      <c r="A413" t="s">
        <v>200</v>
      </c>
      <c r="B413">
        <v>2</v>
      </c>
      <c r="C413" s="82" t="s">
        <v>320</v>
      </c>
    </row>
    <row r="414" spans="1:3" ht="12.75">
      <c r="A414" t="s">
        <v>201</v>
      </c>
      <c r="B414">
        <v>4</v>
      </c>
      <c r="C414" s="82" t="s">
        <v>320</v>
      </c>
    </row>
    <row r="415" spans="1:3" ht="12.75">
      <c r="A415" t="s">
        <v>202</v>
      </c>
      <c r="B415">
        <v>7.5</v>
      </c>
      <c r="C415" s="82" t="s">
        <v>320</v>
      </c>
    </row>
    <row r="416" spans="1:3" ht="12.75">
      <c r="A416" t="s">
        <v>1776</v>
      </c>
      <c r="B416">
        <v>4</v>
      </c>
      <c r="C416" s="82" t="s">
        <v>320</v>
      </c>
    </row>
    <row r="417" spans="1:3" ht="12.75">
      <c r="A417" t="s">
        <v>203</v>
      </c>
      <c r="B417">
        <v>10</v>
      </c>
      <c r="C417" s="82" t="s">
        <v>320</v>
      </c>
    </row>
    <row r="418" spans="1:3" ht="12.75">
      <c r="A418" t="s">
        <v>204</v>
      </c>
      <c r="B418">
        <v>9.5</v>
      </c>
      <c r="C418" s="82" t="s">
        <v>320</v>
      </c>
    </row>
    <row r="419" spans="1:3" ht="12.75">
      <c r="A419" t="s">
        <v>205</v>
      </c>
      <c r="B419">
        <v>5.5</v>
      </c>
      <c r="C419" s="82" t="s">
        <v>320</v>
      </c>
    </row>
    <row r="420" spans="1:3" ht="12.75">
      <c r="A420" t="s">
        <v>1777</v>
      </c>
      <c r="B420">
        <v>4</v>
      </c>
      <c r="C420" s="82" t="s">
        <v>320</v>
      </c>
    </row>
    <row r="421" spans="1:3" ht="12.75">
      <c r="A421" t="s">
        <v>206</v>
      </c>
      <c r="B421">
        <v>4</v>
      </c>
      <c r="C421" s="82" t="s">
        <v>320</v>
      </c>
    </row>
    <row r="422" spans="1:3" ht="12.75">
      <c r="A422" t="s">
        <v>207</v>
      </c>
      <c r="B422">
        <v>3.5</v>
      </c>
      <c r="C422" s="82" t="s">
        <v>320</v>
      </c>
    </row>
    <row r="423" spans="1:3" ht="12.75">
      <c r="A423" t="s">
        <v>208</v>
      </c>
      <c r="B423">
        <v>3.5</v>
      </c>
      <c r="C423" s="82" t="s">
        <v>320</v>
      </c>
    </row>
    <row r="424" spans="1:3" ht="12.75">
      <c r="A424" t="s">
        <v>3161</v>
      </c>
      <c r="B424">
        <v>3.5</v>
      </c>
      <c r="C424" s="82" t="s">
        <v>320</v>
      </c>
    </row>
    <row r="425" spans="1:3" ht="12.75">
      <c r="A425" t="s">
        <v>209</v>
      </c>
      <c r="B425">
        <v>12</v>
      </c>
      <c r="C425" s="82" t="s">
        <v>320</v>
      </c>
    </row>
    <row r="426" spans="1:3" ht="12.75">
      <c r="A426" t="s">
        <v>210</v>
      </c>
      <c r="B426">
        <v>8</v>
      </c>
      <c r="C426" s="82" t="s">
        <v>320</v>
      </c>
    </row>
    <row r="427" spans="1:3" ht="12.75">
      <c r="A427" t="s">
        <v>211</v>
      </c>
      <c r="B427">
        <v>14</v>
      </c>
      <c r="C427" s="82" t="s">
        <v>320</v>
      </c>
    </row>
    <row r="428" spans="1:3" ht="12.75">
      <c r="A428" t="s">
        <v>212</v>
      </c>
      <c r="B428">
        <v>8</v>
      </c>
      <c r="C428" s="82" t="s">
        <v>320</v>
      </c>
    </row>
    <row r="429" spans="1:3" ht="12.75">
      <c r="A429" t="s">
        <v>213</v>
      </c>
      <c r="B429">
        <v>7</v>
      </c>
      <c r="C429" s="82" t="s">
        <v>320</v>
      </c>
    </row>
    <row r="430" spans="1:3" ht="12.75">
      <c r="A430" t="s">
        <v>214</v>
      </c>
      <c r="B430">
        <v>0</v>
      </c>
      <c r="C430" s="82" t="s">
        <v>320</v>
      </c>
    </row>
    <row r="431" spans="1:3" ht="12.75">
      <c r="A431" t="s">
        <v>215</v>
      </c>
      <c r="B431">
        <v>10</v>
      </c>
      <c r="C431" s="82" t="s">
        <v>320</v>
      </c>
    </row>
    <row r="432" spans="1:3" ht="12.75">
      <c r="A432" t="s">
        <v>216</v>
      </c>
      <c r="B432">
        <v>18</v>
      </c>
      <c r="C432" s="82" t="s">
        <v>320</v>
      </c>
    </row>
    <row r="433" spans="1:3" ht="12.75">
      <c r="A433" t="s">
        <v>217</v>
      </c>
      <c r="B433">
        <v>16</v>
      </c>
      <c r="C433" s="82" t="s">
        <v>320</v>
      </c>
    </row>
    <row r="434" spans="1:3" ht="12.75">
      <c r="A434" t="s">
        <v>218</v>
      </c>
      <c r="B434">
        <v>8.5</v>
      </c>
      <c r="C434" s="82" t="s">
        <v>320</v>
      </c>
    </row>
    <row r="435" spans="1:3" ht="12.75">
      <c r="A435" t="s">
        <v>219</v>
      </c>
      <c r="B435">
        <v>10</v>
      </c>
      <c r="C435" s="82" t="s">
        <v>320</v>
      </c>
    </row>
    <row r="436" spans="1:3" ht="12.75">
      <c r="A436" t="s">
        <v>220</v>
      </c>
      <c r="B436">
        <v>2</v>
      </c>
      <c r="C436" s="82" t="s">
        <v>320</v>
      </c>
    </row>
    <row r="437" spans="1:3" ht="12.75">
      <c r="A437" t="s">
        <v>1778</v>
      </c>
      <c r="B437">
        <v>9</v>
      </c>
      <c r="C437" s="82" t="s">
        <v>320</v>
      </c>
    </row>
    <row r="438" spans="1:3" ht="12.75">
      <c r="A438" t="s">
        <v>221</v>
      </c>
      <c r="B438">
        <v>9</v>
      </c>
      <c r="C438" s="82" t="s">
        <v>320</v>
      </c>
    </row>
    <row r="439" spans="1:3" ht="12.75">
      <c r="A439" t="s">
        <v>222</v>
      </c>
      <c r="B439">
        <v>8</v>
      </c>
      <c r="C439" s="82" t="s">
        <v>320</v>
      </c>
    </row>
    <row r="440" spans="1:3" ht="12.75">
      <c r="A440" t="s">
        <v>223</v>
      </c>
      <c r="B440">
        <v>8</v>
      </c>
      <c r="C440" s="82" t="s">
        <v>320</v>
      </c>
    </row>
    <row r="441" spans="1:3" ht="12.75">
      <c r="A441" t="s">
        <v>1779</v>
      </c>
      <c r="B441">
        <v>7</v>
      </c>
      <c r="C441" s="82" t="s">
        <v>320</v>
      </c>
    </row>
    <row r="442" spans="1:3" ht="12.75">
      <c r="A442" t="s">
        <v>224</v>
      </c>
      <c r="B442">
        <v>16</v>
      </c>
      <c r="C442" s="82" t="s">
        <v>320</v>
      </c>
    </row>
    <row r="443" spans="1:3" ht="12.75">
      <c r="A443" t="s">
        <v>225</v>
      </c>
      <c r="B443">
        <v>12</v>
      </c>
      <c r="C443" s="82" t="s">
        <v>320</v>
      </c>
    </row>
    <row r="444" spans="1:3" ht="12.75">
      <c r="A444" t="s">
        <v>226</v>
      </c>
      <c r="B444">
        <v>3</v>
      </c>
      <c r="C444" s="82" t="s">
        <v>320</v>
      </c>
    </row>
    <row r="445" spans="1:3" ht="12.75">
      <c r="A445" t="s">
        <v>227</v>
      </c>
      <c r="B445">
        <v>10</v>
      </c>
      <c r="C445" s="82" t="s">
        <v>320</v>
      </c>
    </row>
    <row r="446" spans="1:3" ht="12.75">
      <c r="A446" t="s">
        <v>228</v>
      </c>
      <c r="B446">
        <v>8</v>
      </c>
      <c r="C446" s="82" t="s">
        <v>320</v>
      </c>
    </row>
    <row r="447" spans="1:3" ht="12.75">
      <c r="A447" t="s">
        <v>229</v>
      </c>
      <c r="B447">
        <v>10</v>
      </c>
      <c r="C447" s="82" t="s">
        <v>320</v>
      </c>
    </row>
    <row r="448" spans="1:3" ht="12.75">
      <c r="A448" t="s">
        <v>3194</v>
      </c>
      <c r="B448">
        <v>19</v>
      </c>
      <c r="C448" s="82" t="s">
        <v>320</v>
      </c>
    </row>
    <row r="449" spans="1:3" ht="12.75">
      <c r="A449" t="s">
        <v>230</v>
      </c>
      <c r="B449">
        <v>0</v>
      </c>
      <c r="C449" s="82" t="s">
        <v>320</v>
      </c>
    </row>
    <row r="450" spans="1:3" ht="12.75">
      <c r="A450" t="s">
        <v>1780</v>
      </c>
      <c r="B450">
        <v>7</v>
      </c>
      <c r="C450" s="82" t="s">
        <v>320</v>
      </c>
    </row>
    <row r="451" spans="1:3" ht="12.75">
      <c r="A451" t="s">
        <v>231</v>
      </c>
      <c r="B451">
        <v>5.5</v>
      </c>
      <c r="C451" s="82" t="s">
        <v>320</v>
      </c>
    </row>
    <row r="452" spans="1:3" ht="12.75">
      <c r="A452" t="s">
        <v>1781</v>
      </c>
      <c r="B452">
        <v>13.5</v>
      </c>
      <c r="C452" s="82" t="s">
        <v>320</v>
      </c>
    </row>
    <row r="453" spans="1:3" ht="12.75">
      <c r="A453" t="s">
        <v>232</v>
      </c>
      <c r="B453">
        <v>6</v>
      </c>
      <c r="C453" s="82" t="s">
        <v>320</v>
      </c>
    </row>
    <row r="454" spans="1:3" ht="12.75">
      <c r="A454" t="s">
        <v>233</v>
      </c>
      <c r="B454">
        <v>4</v>
      </c>
      <c r="C454" s="82" t="s">
        <v>320</v>
      </c>
    </row>
    <row r="455" spans="1:3" ht="12.75">
      <c r="A455" t="s">
        <v>234</v>
      </c>
      <c r="B455">
        <v>15</v>
      </c>
      <c r="C455" s="82" t="s">
        <v>320</v>
      </c>
    </row>
    <row r="456" spans="1:3" ht="12.75">
      <c r="A456" t="s">
        <v>235</v>
      </c>
      <c r="B456">
        <v>9</v>
      </c>
      <c r="C456" s="82" t="s">
        <v>320</v>
      </c>
    </row>
    <row r="457" spans="1:3" ht="12.75">
      <c r="A457" t="s">
        <v>236</v>
      </c>
      <c r="B457">
        <v>4</v>
      </c>
      <c r="C457" s="82" t="s">
        <v>320</v>
      </c>
    </row>
    <row r="458" spans="1:3" ht="12.75">
      <c r="A458" t="s">
        <v>237</v>
      </c>
      <c r="B458">
        <v>9</v>
      </c>
      <c r="C458" s="82" t="s">
        <v>320</v>
      </c>
    </row>
    <row r="459" spans="1:3" ht="12.75">
      <c r="A459" t="s">
        <v>238</v>
      </c>
      <c r="B459">
        <v>14</v>
      </c>
      <c r="C459" s="82" t="s">
        <v>320</v>
      </c>
    </row>
    <row r="460" spans="1:3" ht="12.75">
      <c r="A460" t="s">
        <v>1782</v>
      </c>
      <c r="B460">
        <v>9</v>
      </c>
      <c r="C460" s="82" t="s">
        <v>320</v>
      </c>
    </row>
    <row r="461" spans="1:3" ht="12.75">
      <c r="A461" t="s">
        <v>239</v>
      </c>
      <c r="B461">
        <v>7.5</v>
      </c>
      <c r="C461" s="82" t="s">
        <v>320</v>
      </c>
    </row>
    <row r="462" spans="1:3" ht="12.75">
      <c r="A462" t="s">
        <v>240</v>
      </c>
      <c r="B462">
        <v>4</v>
      </c>
      <c r="C462" s="82" t="s">
        <v>320</v>
      </c>
    </row>
    <row r="463" spans="1:3" ht="12.75">
      <c r="A463" t="s">
        <v>241</v>
      </c>
      <c r="B463">
        <v>4</v>
      </c>
      <c r="C463" s="82" t="s">
        <v>320</v>
      </c>
    </row>
    <row r="464" spans="1:3" ht="12.75">
      <c r="A464" t="s">
        <v>242</v>
      </c>
      <c r="B464">
        <v>6</v>
      </c>
      <c r="C464" s="82" t="s">
        <v>320</v>
      </c>
    </row>
    <row r="465" spans="1:3" ht="12.75">
      <c r="A465" t="s">
        <v>243</v>
      </c>
      <c r="B465">
        <v>6</v>
      </c>
      <c r="C465" s="82" t="s">
        <v>320</v>
      </c>
    </row>
    <row r="466" spans="1:3" ht="12.75">
      <c r="A466" t="s">
        <v>244</v>
      </c>
      <c r="B466">
        <v>7</v>
      </c>
      <c r="C466" s="82" t="s">
        <v>320</v>
      </c>
    </row>
    <row r="467" spans="1:3" ht="12.75">
      <c r="A467" t="s">
        <v>245</v>
      </c>
      <c r="B467">
        <v>9.5</v>
      </c>
      <c r="C467" s="82" t="s">
        <v>320</v>
      </c>
    </row>
    <row r="468" spans="1:3" ht="12.75">
      <c r="A468" t="s">
        <v>246</v>
      </c>
      <c r="B468">
        <v>13</v>
      </c>
      <c r="C468" s="82" t="s">
        <v>320</v>
      </c>
    </row>
    <row r="469" spans="1:3" ht="12.75">
      <c r="A469" t="s">
        <v>247</v>
      </c>
      <c r="B469">
        <v>7.5</v>
      </c>
      <c r="C469" s="82" t="s">
        <v>320</v>
      </c>
    </row>
    <row r="470" spans="1:3" ht="12.75">
      <c r="A470" t="s">
        <v>248</v>
      </c>
      <c r="B470">
        <v>4</v>
      </c>
      <c r="C470" s="82" t="s">
        <v>320</v>
      </c>
    </row>
    <row r="471" spans="1:3" ht="12.75">
      <c r="A471" t="s">
        <v>1783</v>
      </c>
      <c r="B471">
        <v>8</v>
      </c>
      <c r="C471" s="82" t="s">
        <v>320</v>
      </c>
    </row>
    <row r="472" spans="1:3" ht="12.75">
      <c r="A472" t="s">
        <v>249</v>
      </c>
      <c r="B472">
        <v>6</v>
      </c>
      <c r="C472" s="82" t="s">
        <v>320</v>
      </c>
    </row>
    <row r="473" spans="1:3" ht="12.75">
      <c r="A473" t="s">
        <v>250</v>
      </c>
      <c r="B473">
        <v>7</v>
      </c>
      <c r="C473" s="82" t="s">
        <v>320</v>
      </c>
    </row>
    <row r="474" spans="1:3" ht="12.75">
      <c r="A474" t="s">
        <v>251</v>
      </c>
      <c r="B474">
        <v>8</v>
      </c>
      <c r="C474" s="82" t="s">
        <v>320</v>
      </c>
    </row>
    <row r="475" spans="1:3" ht="12.75">
      <c r="A475" t="s">
        <v>1784</v>
      </c>
      <c r="B475">
        <v>6</v>
      </c>
      <c r="C475" s="82" t="s">
        <v>320</v>
      </c>
    </row>
    <row r="476" spans="1:3" ht="12.75">
      <c r="A476" t="s">
        <v>252</v>
      </c>
      <c r="B476">
        <v>9</v>
      </c>
      <c r="C476" s="82" t="s">
        <v>320</v>
      </c>
    </row>
    <row r="477" spans="1:3" ht="12.75">
      <c r="A477" t="s">
        <v>253</v>
      </c>
      <c r="B477">
        <v>9</v>
      </c>
      <c r="C477" s="82" t="s">
        <v>320</v>
      </c>
    </row>
    <row r="478" spans="1:3" ht="12.75">
      <c r="A478" t="s">
        <v>254</v>
      </c>
      <c r="B478">
        <v>15</v>
      </c>
      <c r="C478" s="82" t="s">
        <v>320</v>
      </c>
    </row>
    <row r="479" spans="1:3" ht="12.75">
      <c r="A479" t="s">
        <v>1785</v>
      </c>
      <c r="B479">
        <v>5</v>
      </c>
      <c r="C479" s="82" t="s">
        <v>320</v>
      </c>
    </row>
    <row r="480" spans="1:3" ht="12.75">
      <c r="A480" t="s">
        <v>255</v>
      </c>
      <c r="B480">
        <v>12</v>
      </c>
      <c r="C480" s="82" t="s">
        <v>320</v>
      </c>
    </row>
    <row r="481" spans="1:3" ht="12.75">
      <c r="A481" t="s">
        <v>256</v>
      </c>
      <c r="B481">
        <v>8</v>
      </c>
      <c r="C481" s="82" t="s">
        <v>320</v>
      </c>
    </row>
    <row r="482" spans="1:3" ht="12.75">
      <c r="A482" t="s">
        <v>257</v>
      </c>
      <c r="B482">
        <v>9</v>
      </c>
      <c r="C482" s="82" t="s">
        <v>320</v>
      </c>
    </row>
    <row r="483" spans="1:3" ht="12.75">
      <c r="A483" t="s">
        <v>258</v>
      </c>
      <c r="B483">
        <v>13</v>
      </c>
      <c r="C483" s="82" t="s">
        <v>320</v>
      </c>
    </row>
    <row r="484" spans="1:3" ht="12.75">
      <c r="A484" t="s">
        <v>259</v>
      </c>
      <c r="B484">
        <v>9</v>
      </c>
      <c r="C484" s="82" t="s">
        <v>320</v>
      </c>
    </row>
    <row r="485" spans="1:3" ht="12.75">
      <c r="A485" t="s">
        <v>260</v>
      </c>
      <c r="B485">
        <v>4</v>
      </c>
      <c r="C485" s="82" t="s">
        <v>320</v>
      </c>
    </row>
    <row r="486" spans="1:3" ht="12.75">
      <c r="A486" t="s">
        <v>261</v>
      </c>
      <c r="B486">
        <v>9</v>
      </c>
      <c r="C486" s="82" t="s">
        <v>320</v>
      </c>
    </row>
    <row r="487" spans="1:3" ht="12.75">
      <c r="A487" t="s">
        <v>262</v>
      </c>
      <c r="B487">
        <v>6</v>
      </c>
      <c r="C487" s="82" t="s">
        <v>320</v>
      </c>
    </row>
    <row r="488" spans="1:3" ht="12.75">
      <c r="A488" t="s">
        <v>263</v>
      </c>
      <c r="B488">
        <v>5</v>
      </c>
      <c r="C488" s="82" t="s">
        <v>320</v>
      </c>
    </row>
    <row r="489" spans="1:3" ht="12.75">
      <c r="A489" t="s">
        <v>1786</v>
      </c>
      <c r="B489">
        <v>6</v>
      </c>
      <c r="C489" s="82" t="s">
        <v>320</v>
      </c>
    </row>
    <row r="490" spans="1:3" ht="12.75">
      <c r="A490" t="s">
        <v>264</v>
      </c>
      <c r="B490">
        <v>10</v>
      </c>
      <c r="C490" s="82" t="s">
        <v>320</v>
      </c>
    </row>
    <row r="491" spans="1:3" ht="12.75">
      <c r="A491" t="s">
        <v>265</v>
      </c>
      <c r="B491">
        <v>7.5</v>
      </c>
      <c r="C491" s="82" t="s">
        <v>320</v>
      </c>
    </row>
    <row r="492" spans="1:3" ht="12.75">
      <c r="A492" t="s">
        <v>266</v>
      </c>
      <c r="B492">
        <v>5.5</v>
      </c>
      <c r="C492" s="82" t="s">
        <v>320</v>
      </c>
    </row>
    <row r="493" spans="1:3" ht="12.75">
      <c r="A493" t="s">
        <v>1787</v>
      </c>
      <c r="B493">
        <v>5.5</v>
      </c>
      <c r="C493" s="82" t="s">
        <v>320</v>
      </c>
    </row>
    <row r="494" spans="1:3" ht="12.75">
      <c r="A494" t="s">
        <v>267</v>
      </c>
      <c r="B494">
        <v>7</v>
      </c>
      <c r="C494" s="82" t="s">
        <v>320</v>
      </c>
    </row>
    <row r="495" spans="1:3" ht="12.75">
      <c r="A495" t="s">
        <v>3812</v>
      </c>
      <c r="B495">
        <v>14</v>
      </c>
      <c r="C495" s="82" t="s">
        <v>320</v>
      </c>
    </row>
    <row r="496" spans="1:3" ht="12.75">
      <c r="A496" t="s">
        <v>268</v>
      </c>
      <c r="B496">
        <v>8</v>
      </c>
      <c r="C496" s="82" t="s">
        <v>320</v>
      </c>
    </row>
    <row r="497" spans="1:3" ht="12.75">
      <c r="A497" t="s">
        <v>269</v>
      </c>
      <c r="B497">
        <v>4</v>
      </c>
      <c r="C497" s="82" t="s">
        <v>320</v>
      </c>
    </row>
    <row r="498" spans="1:3" ht="12.75">
      <c r="A498" t="s">
        <v>270</v>
      </c>
      <c r="B498">
        <v>3</v>
      </c>
      <c r="C498" s="82" t="s">
        <v>320</v>
      </c>
    </row>
    <row r="499" spans="1:3" ht="12.75">
      <c r="A499" t="s">
        <v>271</v>
      </c>
      <c r="B499">
        <v>7</v>
      </c>
      <c r="C499" s="82" t="s">
        <v>320</v>
      </c>
    </row>
    <row r="500" spans="1:3" ht="12.75">
      <c r="A500" t="s">
        <v>272</v>
      </c>
      <c r="B500">
        <v>15</v>
      </c>
      <c r="C500" s="82" t="s">
        <v>320</v>
      </c>
    </row>
    <row r="501" spans="1:3" ht="12.75">
      <c r="A501" t="s">
        <v>273</v>
      </c>
      <c r="B501">
        <v>9</v>
      </c>
      <c r="C501" s="82" t="s">
        <v>320</v>
      </c>
    </row>
    <row r="502" spans="1:3" ht="12.75">
      <c r="A502" t="s">
        <v>274</v>
      </c>
      <c r="B502">
        <v>7</v>
      </c>
      <c r="C502" s="82" t="s">
        <v>320</v>
      </c>
    </row>
    <row r="503" spans="1:3" ht="12.75">
      <c r="A503" t="s">
        <v>275</v>
      </c>
      <c r="B503">
        <v>7.5</v>
      </c>
      <c r="C503" s="82" t="s">
        <v>320</v>
      </c>
    </row>
    <row r="504" spans="1:3" ht="12.75">
      <c r="A504" t="s">
        <v>276</v>
      </c>
      <c r="B504">
        <v>6</v>
      </c>
      <c r="C504" s="82" t="s">
        <v>320</v>
      </c>
    </row>
    <row r="505" spans="1:3" ht="12.75">
      <c r="A505" t="s">
        <v>277</v>
      </c>
      <c r="B505">
        <v>7</v>
      </c>
      <c r="C505" s="82" t="s">
        <v>320</v>
      </c>
    </row>
    <row r="506" spans="1:3" ht="12.75">
      <c r="A506" t="s">
        <v>278</v>
      </c>
      <c r="B506">
        <v>7</v>
      </c>
      <c r="C506" s="82" t="s">
        <v>320</v>
      </c>
    </row>
    <row r="507" spans="1:3" ht="12.75">
      <c r="A507" t="s">
        <v>279</v>
      </c>
      <c r="B507">
        <v>10</v>
      </c>
      <c r="C507" s="82" t="s">
        <v>320</v>
      </c>
    </row>
    <row r="508" spans="1:3" ht="12.75">
      <c r="A508" t="s">
        <v>280</v>
      </c>
      <c r="B508">
        <v>8</v>
      </c>
      <c r="C508" s="82" t="s">
        <v>320</v>
      </c>
    </row>
    <row r="509" spans="1:3" ht="12.75">
      <c r="A509" t="s">
        <v>281</v>
      </c>
      <c r="B509">
        <v>12.5</v>
      </c>
      <c r="C509" s="82" t="s">
        <v>320</v>
      </c>
    </row>
    <row r="510" spans="1:3" ht="12.75">
      <c r="A510" t="s">
        <v>282</v>
      </c>
      <c r="B510">
        <v>12</v>
      </c>
      <c r="C510" s="82" t="s">
        <v>320</v>
      </c>
    </row>
    <row r="511" spans="1:3" ht="12.75">
      <c r="A511" t="s">
        <v>283</v>
      </c>
      <c r="B511">
        <v>9</v>
      </c>
      <c r="C511" s="82" t="s">
        <v>320</v>
      </c>
    </row>
    <row r="512" spans="1:3" ht="12.75">
      <c r="A512" t="s">
        <v>284</v>
      </c>
      <c r="B512">
        <v>7</v>
      </c>
      <c r="C512" s="82" t="s">
        <v>320</v>
      </c>
    </row>
    <row r="513" spans="1:3" ht="12.75">
      <c r="A513" t="s">
        <v>1788</v>
      </c>
      <c r="B513">
        <v>6.5</v>
      </c>
      <c r="C513" s="82" t="s">
        <v>320</v>
      </c>
    </row>
    <row r="514" spans="1:3" ht="12.75">
      <c r="A514" t="s">
        <v>285</v>
      </c>
      <c r="B514">
        <v>8</v>
      </c>
      <c r="C514" s="82" t="s">
        <v>320</v>
      </c>
    </row>
    <row r="515" spans="1:3" ht="12.75">
      <c r="A515" t="s">
        <v>1789</v>
      </c>
      <c r="B515">
        <v>17</v>
      </c>
      <c r="C515" s="82" t="s">
        <v>320</v>
      </c>
    </row>
    <row r="516" spans="1:3" ht="12.75">
      <c r="A516" t="s">
        <v>286</v>
      </c>
      <c r="B516">
        <v>8</v>
      </c>
      <c r="C516" s="82" t="s">
        <v>320</v>
      </c>
    </row>
    <row r="517" spans="1:3" ht="12.75">
      <c r="A517" t="s">
        <v>1790</v>
      </c>
      <c r="B517">
        <v>2</v>
      </c>
      <c r="C517" s="82" t="s">
        <v>320</v>
      </c>
    </row>
    <row r="518" spans="1:3" ht="12.75">
      <c r="A518" t="s">
        <v>744</v>
      </c>
      <c r="B518">
        <v>4</v>
      </c>
      <c r="C518" s="82" t="s">
        <v>320</v>
      </c>
    </row>
    <row r="519" spans="1:3" ht="12.75">
      <c r="A519" t="s">
        <v>287</v>
      </c>
      <c r="B519">
        <v>7.5</v>
      </c>
      <c r="C519" s="82" t="s">
        <v>320</v>
      </c>
    </row>
    <row r="520" spans="1:3" ht="12.75">
      <c r="A520" t="s">
        <v>288</v>
      </c>
      <c r="B520">
        <v>9</v>
      </c>
      <c r="C520" s="82" t="s">
        <v>320</v>
      </c>
    </row>
    <row r="521" spans="1:3" ht="12.75">
      <c r="A521" t="s">
        <v>1791</v>
      </c>
      <c r="B521">
        <v>0.5</v>
      </c>
      <c r="C521" s="82" t="s">
        <v>320</v>
      </c>
    </row>
    <row r="522" spans="1:3" ht="12.75">
      <c r="A522" t="s">
        <v>289</v>
      </c>
      <c r="B522">
        <v>2</v>
      </c>
      <c r="C522" s="82" t="s">
        <v>320</v>
      </c>
    </row>
    <row r="523" spans="1:3" ht="12.75">
      <c r="A523" t="s">
        <v>290</v>
      </c>
      <c r="B523">
        <v>13</v>
      </c>
      <c r="C523" s="82" t="s">
        <v>320</v>
      </c>
    </row>
    <row r="524" spans="1:3" ht="12.75">
      <c r="A524" s="132" t="s">
        <v>5605</v>
      </c>
      <c r="B524" s="132">
        <v>5</v>
      </c>
      <c r="C524" s="134" t="s">
        <v>5604</v>
      </c>
    </row>
    <row r="525" spans="1:3" ht="12.75">
      <c r="A525" s="132" t="s">
        <v>5606</v>
      </c>
      <c r="B525" s="132">
        <v>3</v>
      </c>
      <c r="C525" s="134" t="s">
        <v>5604</v>
      </c>
    </row>
    <row r="526" spans="1:3" ht="12.75">
      <c r="A526" s="132" t="s">
        <v>5607</v>
      </c>
      <c r="B526" s="132">
        <v>2</v>
      </c>
      <c r="C526" s="134" t="s">
        <v>5604</v>
      </c>
    </row>
    <row r="527" spans="1:3" ht="12.75">
      <c r="A527" s="132" t="s">
        <v>5608</v>
      </c>
      <c r="B527" s="133" t="s">
        <v>3890</v>
      </c>
      <c r="C527" s="134" t="s">
        <v>5604</v>
      </c>
    </row>
    <row r="528" spans="1:3" ht="12.75">
      <c r="A528" s="132" t="s">
        <v>5609</v>
      </c>
      <c r="B528" s="132">
        <v>7</v>
      </c>
      <c r="C528" s="134" t="s">
        <v>5604</v>
      </c>
    </row>
    <row r="529" spans="1:3" ht="12.75">
      <c r="A529" s="132" t="s">
        <v>5610</v>
      </c>
      <c r="B529" s="133" t="s">
        <v>3939</v>
      </c>
      <c r="C529" s="134" t="s">
        <v>5604</v>
      </c>
    </row>
    <row r="530" spans="1:3" ht="12.75">
      <c r="A530" s="132" t="s">
        <v>5611</v>
      </c>
      <c r="B530" s="133" t="s">
        <v>5612</v>
      </c>
      <c r="C530" s="134" t="s">
        <v>5604</v>
      </c>
    </row>
    <row r="531" spans="1:3" ht="12.75">
      <c r="A531" s="132" t="s">
        <v>5613</v>
      </c>
      <c r="B531" s="132">
        <v>4</v>
      </c>
      <c r="C531" s="134" t="s">
        <v>5604</v>
      </c>
    </row>
    <row r="532" spans="1:3" ht="12.75">
      <c r="A532" s="132" t="s">
        <v>5614</v>
      </c>
      <c r="B532" s="132">
        <v>10</v>
      </c>
      <c r="C532" s="134" t="s">
        <v>5604</v>
      </c>
    </row>
    <row r="533" spans="1:3" ht="12.75">
      <c r="A533" s="132" t="s">
        <v>5615</v>
      </c>
      <c r="B533" s="132">
        <v>3</v>
      </c>
      <c r="C533" s="134" t="s">
        <v>5604</v>
      </c>
    </row>
    <row r="534" spans="1:3" ht="12.75">
      <c r="A534" s="132" t="s">
        <v>5616</v>
      </c>
      <c r="B534" s="132">
        <v>13</v>
      </c>
      <c r="C534" s="134" t="s">
        <v>5604</v>
      </c>
    </row>
    <row r="535" spans="1:3" ht="12.75">
      <c r="A535" s="132" t="s">
        <v>5617</v>
      </c>
      <c r="B535" s="132">
        <v>9</v>
      </c>
      <c r="C535" s="134" t="s">
        <v>5604</v>
      </c>
    </row>
    <row r="536" spans="1:3" ht="12.75">
      <c r="A536" s="132" t="s">
        <v>5618</v>
      </c>
      <c r="B536" s="132">
        <v>6</v>
      </c>
      <c r="C536" s="134" t="s">
        <v>5604</v>
      </c>
    </row>
    <row r="537" spans="1:3" ht="12.75">
      <c r="A537" s="132" t="s">
        <v>5619</v>
      </c>
      <c r="B537" s="132">
        <v>14</v>
      </c>
      <c r="C537" s="134" t="s">
        <v>5604</v>
      </c>
    </row>
    <row r="538" spans="1:3" ht="12.75">
      <c r="A538" s="132" t="s">
        <v>5620</v>
      </c>
      <c r="B538" s="132">
        <v>3</v>
      </c>
      <c r="C538" s="134" t="s">
        <v>5604</v>
      </c>
    </row>
    <row r="539" spans="1:3" ht="12.75">
      <c r="A539" s="132" t="s">
        <v>5621</v>
      </c>
      <c r="B539" s="132">
        <v>11</v>
      </c>
      <c r="C539" s="134" t="s">
        <v>5604</v>
      </c>
    </row>
    <row r="540" spans="1:3" ht="12.75">
      <c r="A540" s="132" t="s">
        <v>5622</v>
      </c>
      <c r="B540" s="133" t="s">
        <v>3888</v>
      </c>
      <c r="C540" s="134" t="s">
        <v>5604</v>
      </c>
    </row>
    <row r="541" spans="1:3" ht="12.75">
      <c r="A541" s="132" t="s">
        <v>5623</v>
      </c>
      <c r="B541" s="132">
        <v>6</v>
      </c>
      <c r="C541" s="134" t="s">
        <v>5604</v>
      </c>
    </row>
    <row r="542" spans="1:3" ht="12.75">
      <c r="A542" s="132" t="s">
        <v>5624</v>
      </c>
      <c r="B542" s="132">
        <v>6</v>
      </c>
      <c r="C542" s="134" t="s">
        <v>5604</v>
      </c>
    </row>
    <row r="543" spans="1:3" ht="12.75">
      <c r="A543" s="132" t="s">
        <v>5625</v>
      </c>
      <c r="B543" s="132">
        <v>8</v>
      </c>
      <c r="C543" s="134" t="s">
        <v>5604</v>
      </c>
    </row>
    <row r="544" spans="1:3" ht="12.75">
      <c r="A544" s="132" t="s">
        <v>5626</v>
      </c>
      <c r="B544" s="133" t="s">
        <v>3298</v>
      </c>
      <c r="C544" s="134" t="s">
        <v>5604</v>
      </c>
    </row>
    <row r="545" spans="1:3" ht="12.75">
      <c r="A545" s="132" t="s">
        <v>5627</v>
      </c>
      <c r="B545" s="133" t="s">
        <v>3890</v>
      </c>
      <c r="C545" s="134" t="s">
        <v>5604</v>
      </c>
    </row>
    <row r="546" spans="1:3" ht="12.75">
      <c r="A546" s="132" t="s">
        <v>5628</v>
      </c>
      <c r="B546" s="133" t="s">
        <v>5629</v>
      </c>
      <c r="C546" s="134" t="s">
        <v>5604</v>
      </c>
    </row>
    <row r="547" spans="1:3" ht="12.75">
      <c r="A547" s="132" t="s">
        <v>5630</v>
      </c>
      <c r="B547" s="132">
        <v>6</v>
      </c>
      <c r="C547" s="134" t="s">
        <v>5604</v>
      </c>
    </row>
    <row r="548" spans="1:3" ht="12.75">
      <c r="A548" s="132" t="s">
        <v>5631</v>
      </c>
      <c r="B548" s="132">
        <v>0</v>
      </c>
      <c r="C548" s="134" t="s">
        <v>5604</v>
      </c>
    </row>
    <row r="549" spans="1:3" ht="12.75">
      <c r="A549" s="132" t="s">
        <v>5632</v>
      </c>
      <c r="B549" s="132">
        <v>15</v>
      </c>
      <c r="C549" s="134" t="s">
        <v>5604</v>
      </c>
    </row>
    <row r="550" spans="1:3" ht="12.75">
      <c r="A550" s="132" t="s">
        <v>5633</v>
      </c>
      <c r="B550" s="132">
        <v>11</v>
      </c>
      <c r="C550" s="134" t="s">
        <v>5604</v>
      </c>
    </row>
    <row r="551" spans="1:3" ht="12.75">
      <c r="A551" s="132" t="s">
        <v>5634</v>
      </c>
      <c r="B551" s="132">
        <v>12</v>
      </c>
      <c r="C551" s="134" t="s">
        <v>5604</v>
      </c>
    </row>
    <row r="552" spans="1:3" ht="12.75">
      <c r="A552" s="132" t="s">
        <v>5635</v>
      </c>
      <c r="B552" s="132">
        <v>6</v>
      </c>
      <c r="C552" s="134" t="s">
        <v>5604</v>
      </c>
    </row>
    <row r="553" spans="1:3" ht="12.75">
      <c r="A553" s="132" t="s">
        <v>5636</v>
      </c>
      <c r="B553" s="132">
        <v>17</v>
      </c>
      <c r="C553" s="134" t="s">
        <v>5604</v>
      </c>
    </row>
    <row r="554" spans="1:3" ht="12.75">
      <c r="A554" s="132" t="s">
        <v>5637</v>
      </c>
      <c r="B554" s="133" t="s">
        <v>5638</v>
      </c>
      <c r="C554" s="134" t="s">
        <v>5604</v>
      </c>
    </row>
    <row r="555" spans="1:3" ht="12.75">
      <c r="A555" s="132" t="s">
        <v>5639</v>
      </c>
      <c r="B555" s="132">
        <v>18</v>
      </c>
      <c r="C555" s="134" t="s">
        <v>5604</v>
      </c>
    </row>
    <row r="556" spans="1:3" ht="12.75">
      <c r="A556" s="132" t="s">
        <v>5640</v>
      </c>
      <c r="B556" s="132">
        <v>3</v>
      </c>
      <c r="C556" s="134" t="s">
        <v>5604</v>
      </c>
    </row>
    <row r="557" spans="1:3" ht="12.75">
      <c r="A557" s="132" t="s">
        <v>5641</v>
      </c>
      <c r="B557" s="132">
        <v>7</v>
      </c>
      <c r="C557" s="134" t="s">
        <v>5604</v>
      </c>
    </row>
    <row r="558" spans="1:3" ht="12.75">
      <c r="A558" s="132" t="s">
        <v>5642</v>
      </c>
      <c r="B558" s="132">
        <v>1</v>
      </c>
      <c r="C558" s="134" t="s">
        <v>5604</v>
      </c>
    </row>
    <row r="559" spans="1:3" ht="12.75">
      <c r="A559" s="132" t="s">
        <v>5643</v>
      </c>
      <c r="B559" s="132">
        <v>9</v>
      </c>
      <c r="C559" s="134" t="s">
        <v>5604</v>
      </c>
    </row>
    <row r="560" spans="1:3" ht="12.75">
      <c r="A560" s="132" t="s">
        <v>5644</v>
      </c>
      <c r="B560" s="133" t="s">
        <v>3890</v>
      </c>
      <c r="C560" s="134" t="s">
        <v>5604</v>
      </c>
    </row>
    <row r="561" spans="1:3" ht="12.75">
      <c r="A561" s="132" t="s">
        <v>5645</v>
      </c>
      <c r="B561" s="133" t="s">
        <v>5098</v>
      </c>
      <c r="C561" s="134" t="s">
        <v>5604</v>
      </c>
    </row>
    <row r="562" spans="1:3" ht="12.75">
      <c r="A562" s="132" t="s">
        <v>5646</v>
      </c>
      <c r="B562" s="132">
        <v>22</v>
      </c>
      <c r="C562" s="134" t="s">
        <v>5604</v>
      </c>
    </row>
    <row r="563" spans="1:3" ht="12.75">
      <c r="A563" s="132" t="s">
        <v>5647</v>
      </c>
      <c r="B563" s="132">
        <v>15</v>
      </c>
      <c r="C563" s="134" t="s">
        <v>5604</v>
      </c>
    </row>
    <row r="564" spans="1:3" ht="12.75">
      <c r="A564" s="132" t="s">
        <v>5648</v>
      </c>
      <c r="B564" s="133" t="s">
        <v>5461</v>
      </c>
      <c r="C564" s="134" t="s">
        <v>5604</v>
      </c>
    </row>
    <row r="565" spans="1:3" ht="12.75">
      <c r="A565" s="132" t="s">
        <v>5649</v>
      </c>
      <c r="B565" s="133">
        <v>4</v>
      </c>
      <c r="C565" s="134" t="s">
        <v>5604</v>
      </c>
    </row>
    <row r="566" spans="1:3" ht="12.75">
      <c r="A566" s="132" t="s">
        <v>5650</v>
      </c>
      <c r="B566" s="133" t="s">
        <v>3898</v>
      </c>
      <c r="C566" s="134" t="s">
        <v>5604</v>
      </c>
    </row>
    <row r="567" spans="1:3" ht="12.75">
      <c r="A567" s="132" t="s">
        <v>5651</v>
      </c>
      <c r="B567" s="132">
        <v>4</v>
      </c>
      <c r="C567" s="134" t="s">
        <v>5604</v>
      </c>
    </row>
    <row r="568" spans="1:3" ht="12.75">
      <c r="A568" s="132" t="s">
        <v>5652</v>
      </c>
      <c r="B568" s="132">
        <v>4</v>
      </c>
      <c r="C568" s="134" t="s">
        <v>5604</v>
      </c>
    </row>
    <row r="569" spans="1:3" ht="12.75">
      <c r="A569" s="132" t="s">
        <v>5653</v>
      </c>
      <c r="B569" s="133" t="s">
        <v>3939</v>
      </c>
      <c r="C569" s="134" t="s">
        <v>5604</v>
      </c>
    </row>
    <row r="570" spans="1:3" ht="12.75">
      <c r="A570" s="132" t="s">
        <v>5654</v>
      </c>
      <c r="B570" s="133">
        <v>5</v>
      </c>
      <c r="C570" s="134" t="s">
        <v>5604</v>
      </c>
    </row>
    <row r="571" spans="1:3" ht="12.75">
      <c r="A571" s="132" t="s">
        <v>5790</v>
      </c>
      <c r="B571" s="133">
        <v>4</v>
      </c>
      <c r="C571" s="134" t="s">
        <v>5604</v>
      </c>
    </row>
    <row r="572" spans="1:3" ht="12.75">
      <c r="A572" s="132" t="s">
        <v>5791</v>
      </c>
      <c r="B572" s="133" t="s">
        <v>5792</v>
      </c>
      <c r="C572" s="134" t="s">
        <v>5604</v>
      </c>
    </row>
    <row r="573" spans="1:3" ht="12.75">
      <c r="A573" s="132" t="s">
        <v>5793</v>
      </c>
      <c r="B573" s="133">
        <v>10</v>
      </c>
      <c r="C573" s="134" t="s">
        <v>5604</v>
      </c>
    </row>
    <row r="574" spans="1:3" ht="12.75">
      <c r="A574" s="132" t="s">
        <v>5794</v>
      </c>
      <c r="B574" s="133" t="s">
        <v>3898</v>
      </c>
      <c r="C574" s="134" t="s">
        <v>5604</v>
      </c>
    </row>
    <row r="575" spans="1:3" ht="12.75">
      <c r="A575" s="132" t="s">
        <v>5795</v>
      </c>
      <c r="B575" s="133">
        <v>9</v>
      </c>
      <c r="C575" s="134" t="s">
        <v>5604</v>
      </c>
    </row>
    <row r="576" spans="1:3" ht="12.75">
      <c r="A576" s="132" t="s">
        <v>5796</v>
      </c>
      <c r="B576" s="133">
        <v>7</v>
      </c>
      <c r="C576" s="134" t="s">
        <v>5604</v>
      </c>
    </row>
    <row r="577" spans="1:3" ht="12.75">
      <c r="A577" s="132" t="s">
        <v>5797</v>
      </c>
      <c r="B577" s="133" t="s">
        <v>5098</v>
      </c>
      <c r="C577" s="134" t="s">
        <v>5604</v>
      </c>
    </row>
    <row r="578" spans="1:3" ht="12.75">
      <c r="A578" s="132" t="s">
        <v>5798</v>
      </c>
      <c r="B578" s="133" t="s">
        <v>6716</v>
      </c>
      <c r="C578" s="134" t="s">
        <v>5604</v>
      </c>
    </row>
    <row r="579" spans="1:3" ht="12.75">
      <c r="A579" s="132" t="s">
        <v>5799</v>
      </c>
      <c r="B579" s="133" t="s">
        <v>5629</v>
      </c>
      <c r="C579" s="134" t="s">
        <v>5604</v>
      </c>
    </row>
    <row r="580" spans="1:3" ht="12.75">
      <c r="A580" s="132" t="s">
        <v>5800</v>
      </c>
      <c r="B580" s="133" t="s">
        <v>3936</v>
      </c>
      <c r="C580" s="134" t="s">
        <v>5604</v>
      </c>
    </row>
    <row r="581" spans="1:3" ht="12.75">
      <c r="A581" t="s">
        <v>3991</v>
      </c>
      <c r="B581">
        <v>18</v>
      </c>
      <c r="C581" s="82" t="s">
        <v>385</v>
      </c>
    </row>
    <row r="582" spans="1:3" ht="12.75">
      <c r="A582" t="s">
        <v>360</v>
      </c>
      <c r="B582">
        <v>15</v>
      </c>
      <c r="C582" s="82" t="s">
        <v>385</v>
      </c>
    </row>
    <row r="583" spans="1:3" ht="12.75">
      <c r="A583" t="s">
        <v>3992</v>
      </c>
      <c r="B583">
        <v>11</v>
      </c>
      <c r="C583" s="82" t="s">
        <v>385</v>
      </c>
    </row>
    <row r="584" spans="1:3" ht="12.75">
      <c r="A584" t="s">
        <v>3993</v>
      </c>
      <c r="B584">
        <v>12.5</v>
      </c>
      <c r="C584" s="82" t="s">
        <v>385</v>
      </c>
    </row>
    <row r="585" spans="1:3" ht="12.75">
      <c r="A585" t="s">
        <v>361</v>
      </c>
      <c r="B585">
        <v>9</v>
      </c>
      <c r="C585" s="82" t="s">
        <v>385</v>
      </c>
    </row>
    <row r="586" spans="1:3" ht="12.75">
      <c r="A586" t="s">
        <v>3994</v>
      </c>
      <c r="B586">
        <v>6.5</v>
      </c>
      <c r="C586" s="82" t="s">
        <v>385</v>
      </c>
    </row>
    <row r="587" spans="1:3" ht="12.75">
      <c r="A587" t="s">
        <v>3995</v>
      </c>
      <c r="B587">
        <v>8</v>
      </c>
      <c r="C587" s="82" t="s">
        <v>385</v>
      </c>
    </row>
    <row r="588" spans="1:3" ht="12.75">
      <c r="A588" t="s">
        <v>362</v>
      </c>
      <c r="B588">
        <v>5</v>
      </c>
      <c r="C588" s="82" t="s">
        <v>385</v>
      </c>
    </row>
    <row r="589" spans="1:3" ht="12.75">
      <c r="A589" t="s">
        <v>363</v>
      </c>
      <c r="B589">
        <v>4.5</v>
      </c>
      <c r="C589" s="82" t="s">
        <v>385</v>
      </c>
    </row>
    <row r="590" spans="1:3" ht="12.75">
      <c r="A590" t="s">
        <v>201</v>
      </c>
      <c r="B590">
        <v>4</v>
      </c>
      <c r="C590" s="82" t="s">
        <v>385</v>
      </c>
    </row>
    <row r="591" spans="1:3" ht="12.75">
      <c r="A591" t="s">
        <v>3996</v>
      </c>
      <c r="B591">
        <v>4.5</v>
      </c>
      <c r="C591" s="82" t="s">
        <v>385</v>
      </c>
    </row>
    <row r="592" spans="1:3" ht="12.75">
      <c r="A592" t="s">
        <v>364</v>
      </c>
      <c r="B592">
        <v>9.5</v>
      </c>
      <c r="C592" s="82" t="s">
        <v>385</v>
      </c>
    </row>
    <row r="593" spans="1:3" ht="12.75">
      <c r="A593" t="s">
        <v>365</v>
      </c>
      <c r="B593">
        <v>2</v>
      </c>
      <c r="C593" s="82" t="s">
        <v>385</v>
      </c>
    </row>
    <row r="594" spans="1:3" ht="12.75">
      <c r="A594" t="s">
        <v>3997</v>
      </c>
      <c r="B594">
        <v>7.5</v>
      </c>
      <c r="C594" s="82" t="s">
        <v>385</v>
      </c>
    </row>
    <row r="595" spans="1:3" ht="12.75">
      <c r="A595" t="s">
        <v>3998</v>
      </c>
      <c r="B595">
        <v>9</v>
      </c>
      <c r="C595" s="82" t="s">
        <v>385</v>
      </c>
    </row>
    <row r="596" spans="1:3" ht="12.75">
      <c r="A596" t="s">
        <v>3999</v>
      </c>
      <c r="B596">
        <v>10.5</v>
      </c>
      <c r="C596" s="82" t="s">
        <v>385</v>
      </c>
    </row>
    <row r="597" spans="1:3" ht="12.75">
      <c r="A597" t="s">
        <v>4000</v>
      </c>
      <c r="B597">
        <v>4.5</v>
      </c>
      <c r="C597" s="82" t="s">
        <v>385</v>
      </c>
    </row>
    <row r="598" spans="1:3" ht="12.75">
      <c r="A598" t="s">
        <v>4001</v>
      </c>
      <c r="B598">
        <v>1</v>
      </c>
      <c r="C598" s="82" t="s">
        <v>385</v>
      </c>
    </row>
    <row r="599" spans="1:3" ht="12.75">
      <c r="A599" t="s">
        <v>4002</v>
      </c>
      <c r="B599">
        <v>2</v>
      </c>
      <c r="C599" s="82" t="s">
        <v>385</v>
      </c>
    </row>
    <row r="600" spans="1:3" ht="12.75">
      <c r="A600" t="s">
        <v>366</v>
      </c>
      <c r="B600">
        <v>9</v>
      </c>
      <c r="C600" s="82" t="s">
        <v>385</v>
      </c>
    </row>
    <row r="601" spans="1:3" ht="12.75">
      <c r="A601" t="s">
        <v>4003</v>
      </c>
      <c r="B601">
        <v>5.5</v>
      </c>
      <c r="C601" s="82" t="s">
        <v>385</v>
      </c>
    </row>
    <row r="602" spans="1:3" ht="12.75">
      <c r="A602" t="s">
        <v>4004</v>
      </c>
      <c r="B602">
        <v>7</v>
      </c>
      <c r="C602" s="82" t="s">
        <v>385</v>
      </c>
    </row>
    <row r="603" spans="1:3" ht="12.75">
      <c r="A603" t="s">
        <v>4005</v>
      </c>
      <c r="B603">
        <v>10</v>
      </c>
      <c r="C603" s="82" t="s">
        <v>385</v>
      </c>
    </row>
    <row r="604" spans="1:3" ht="12.75">
      <c r="A604" t="s">
        <v>4006</v>
      </c>
      <c r="B604">
        <v>9</v>
      </c>
      <c r="C604" s="82" t="s">
        <v>385</v>
      </c>
    </row>
    <row r="605" spans="1:3" ht="12.75">
      <c r="A605" t="s">
        <v>4007</v>
      </c>
      <c r="B605">
        <v>8</v>
      </c>
      <c r="C605" s="82" t="s">
        <v>385</v>
      </c>
    </row>
    <row r="606" spans="1:3" ht="12.75">
      <c r="A606" t="s">
        <v>4008</v>
      </c>
      <c r="B606">
        <v>8</v>
      </c>
      <c r="C606" s="82" t="s">
        <v>385</v>
      </c>
    </row>
    <row r="607" spans="1:3" ht="12.75">
      <c r="A607" t="s">
        <v>4009</v>
      </c>
      <c r="B607">
        <v>1</v>
      </c>
      <c r="C607" s="82" t="s">
        <v>385</v>
      </c>
    </row>
    <row r="608" spans="1:3" ht="12.75">
      <c r="A608" t="s">
        <v>367</v>
      </c>
      <c r="B608">
        <v>20</v>
      </c>
      <c r="C608" s="82" t="s">
        <v>385</v>
      </c>
    </row>
    <row r="609" spans="1:3" ht="12.75">
      <c r="A609" t="s">
        <v>4010</v>
      </c>
      <c r="B609">
        <v>19</v>
      </c>
      <c r="C609" s="82" t="s">
        <v>385</v>
      </c>
    </row>
    <row r="610" spans="1:3" ht="12.75">
      <c r="A610" t="s">
        <v>4011</v>
      </c>
      <c r="B610">
        <v>14</v>
      </c>
      <c r="C610" s="82" t="s">
        <v>385</v>
      </c>
    </row>
    <row r="611" spans="1:3" ht="12.75">
      <c r="A611" t="s">
        <v>4012</v>
      </c>
      <c r="B611">
        <v>16</v>
      </c>
      <c r="C611" s="82" t="s">
        <v>385</v>
      </c>
    </row>
    <row r="612" spans="1:3" ht="12.75">
      <c r="A612" t="s">
        <v>368</v>
      </c>
      <c r="B612">
        <v>14</v>
      </c>
      <c r="C612" s="82" t="s">
        <v>385</v>
      </c>
    </row>
    <row r="613" spans="1:3" ht="12.75">
      <c r="A613" t="s">
        <v>369</v>
      </c>
      <c r="B613">
        <v>16.5</v>
      </c>
      <c r="C613" s="82" t="s">
        <v>385</v>
      </c>
    </row>
    <row r="614" spans="1:3" ht="12.75">
      <c r="A614" t="s">
        <v>370</v>
      </c>
      <c r="B614">
        <v>18</v>
      </c>
      <c r="C614" s="82" t="s">
        <v>385</v>
      </c>
    </row>
    <row r="615" spans="1:3" ht="12.75">
      <c r="A615" t="s">
        <v>371</v>
      </c>
      <c r="B615">
        <v>19.5</v>
      </c>
      <c r="C615" s="82" t="s">
        <v>385</v>
      </c>
    </row>
    <row r="616" spans="1:3" ht="12.75">
      <c r="A616" t="s">
        <v>372</v>
      </c>
      <c r="B616">
        <v>14</v>
      </c>
      <c r="C616" s="82" t="s">
        <v>385</v>
      </c>
    </row>
    <row r="617" spans="1:3" ht="12.75">
      <c r="A617" t="s">
        <v>4013</v>
      </c>
      <c r="B617">
        <v>18</v>
      </c>
      <c r="C617" s="82" t="s">
        <v>385</v>
      </c>
    </row>
    <row r="618" spans="1:3" ht="12.75">
      <c r="A618" t="s">
        <v>4014</v>
      </c>
      <c r="B618">
        <v>17</v>
      </c>
      <c r="C618" s="82" t="s">
        <v>385</v>
      </c>
    </row>
    <row r="619" spans="1:3" ht="12.75">
      <c r="A619" t="s">
        <v>4015</v>
      </c>
      <c r="B619">
        <v>18</v>
      </c>
      <c r="C619" s="82" t="s">
        <v>385</v>
      </c>
    </row>
    <row r="620" spans="1:3" ht="12.75">
      <c r="A620" t="s">
        <v>373</v>
      </c>
      <c r="B620">
        <v>18</v>
      </c>
      <c r="C620" s="82" t="s">
        <v>385</v>
      </c>
    </row>
    <row r="621" spans="1:3" ht="12.75">
      <c r="A621" t="s">
        <v>4016</v>
      </c>
      <c r="B621">
        <v>10</v>
      </c>
      <c r="C621" s="82" t="s">
        <v>385</v>
      </c>
    </row>
    <row r="622" spans="1:3" ht="12.75">
      <c r="A622" t="s">
        <v>4017</v>
      </c>
      <c r="B622">
        <v>15</v>
      </c>
      <c r="C622" s="82" t="s">
        <v>385</v>
      </c>
    </row>
    <row r="623" spans="1:3" ht="12.75">
      <c r="A623" t="s">
        <v>4018</v>
      </c>
      <c r="B623">
        <v>13.5</v>
      </c>
      <c r="C623" s="82" t="s">
        <v>385</v>
      </c>
    </row>
    <row r="624" spans="1:3" ht="12.75">
      <c r="A624" t="s">
        <v>4019</v>
      </c>
      <c r="B624">
        <v>14</v>
      </c>
      <c r="C624" s="82" t="s">
        <v>385</v>
      </c>
    </row>
    <row r="625" spans="1:3" ht="12.75">
      <c r="A625" t="s">
        <v>4020</v>
      </c>
      <c r="B625">
        <v>5</v>
      </c>
      <c r="C625" s="82" t="s">
        <v>385</v>
      </c>
    </row>
    <row r="626" spans="1:3" ht="12.75">
      <c r="A626" t="s">
        <v>4021</v>
      </c>
      <c r="B626">
        <v>19</v>
      </c>
      <c r="C626" s="82" t="s">
        <v>385</v>
      </c>
    </row>
    <row r="627" spans="1:3" ht="12.75">
      <c r="A627" t="s">
        <v>4022</v>
      </c>
      <c r="B627">
        <v>10</v>
      </c>
      <c r="C627" s="82" t="s">
        <v>385</v>
      </c>
    </row>
    <row r="628" spans="1:3" ht="12.75">
      <c r="A628" t="s">
        <v>4023</v>
      </c>
      <c r="B628">
        <v>11</v>
      </c>
      <c r="C628" s="82" t="s">
        <v>385</v>
      </c>
    </row>
    <row r="629" spans="1:3" ht="12.75">
      <c r="A629" t="s">
        <v>4024</v>
      </c>
      <c r="B629">
        <v>13</v>
      </c>
      <c r="C629" s="82" t="s">
        <v>385</v>
      </c>
    </row>
    <row r="630" spans="1:3" ht="12.75">
      <c r="A630" t="s">
        <v>4025</v>
      </c>
      <c r="B630">
        <v>18.5</v>
      </c>
      <c r="C630" s="82" t="s">
        <v>385</v>
      </c>
    </row>
    <row r="631" spans="1:3" ht="12.75">
      <c r="A631" t="s">
        <v>374</v>
      </c>
      <c r="B631">
        <v>15</v>
      </c>
      <c r="C631" s="82" t="s">
        <v>385</v>
      </c>
    </row>
    <row r="632" spans="1:3" ht="12.75">
      <c r="A632" t="s">
        <v>375</v>
      </c>
      <c r="B632">
        <v>17</v>
      </c>
      <c r="C632" s="82" t="s">
        <v>385</v>
      </c>
    </row>
    <row r="633" spans="1:3" ht="12.75">
      <c r="A633" t="s">
        <v>376</v>
      </c>
      <c r="B633">
        <v>12</v>
      </c>
      <c r="C633" s="82" t="s">
        <v>385</v>
      </c>
    </row>
    <row r="634" spans="1:3" ht="12.75">
      <c r="A634" t="s">
        <v>4026</v>
      </c>
      <c r="B634">
        <v>13</v>
      </c>
      <c r="C634" s="82" t="s">
        <v>385</v>
      </c>
    </row>
    <row r="635" spans="1:3" ht="12.75">
      <c r="A635" t="s">
        <v>377</v>
      </c>
      <c r="B635">
        <v>10</v>
      </c>
      <c r="C635" s="82" t="s">
        <v>385</v>
      </c>
    </row>
    <row r="636" spans="1:3" ht="12.75">
      <c r="A636" t="s">
        <v>378</v>
      </c>
      <c r="B636">
        <v>14</v>
      </c>
      <c r="C636" s="82" t="s">
        <v>385</v>
      </c>
    </row>
    <row r="637" spans="1:3" ht="12.75">
      <c r="A637" t="s">
        <v>4027</v>
      </c>
      <c r="B637">
        <v>12</v>
      </c>
      <c r="C637" s="82" t="s">
        <v>385</v>
      </c>
    </row>
    <row r="638" spans="1:3" ht="12.75">
      <c r="A638" t="s">
        <v>4028</v>
      </c>
      <c r="B638">
        <v>10</v>
      </c>
      <c r="C638" s="82" t="s">
        <v>385</v>
      </c>
    </row>
    <row r="639" spans="1:3" ht="12.75">
      <c r="A639" t="s">
        <v>4029</v>
      </c>
      <c r="B639">
        <v>10</v>
      </c>
      <c r="C639" s="82" t="s">
        <v>385</v>
      </c>
    </row>
    <row r="640" spans="1:3" ht="12.75">
      <c r="A640" t="s">
        <v>379</v>
      </c>
      <c r="B640">
        <v>6.5</v>
      </c>
      <c r="C640" s="82" t="s">
        <v>385</v>
      </c>
    </row>
    <row r="641" spans="1:3" ht="12.75">
      <c r="A641" t="s">
        <v>4030</v>
      </c>
      <c r="B641">
        <v>12.5</v>
      </c>
      <c r="C641" s="82" t="s">
        <v>385</v>
      </c>
    </row>
    <row r="642" spans="1:3" ht="12.75">
      <c r="A642" t="s">
        <v>4031</v>
      </c>
      <c r="B642">
        <v>2</v>
      </c>
      <c r="C642" s="82" t="s">
        <v>385</v>
      </c>
    </row>
    <row r="643" spans="1:3" ht="12.75">
      <c r="A643" t="s">
        <v>4032</v>
      </c>
      <c r="B643">
        <v>3</v>
      </c>
      <c r="C643" s="82" t="s">
        <v>385</v>
      </c>
    </row>
    <row r="644" spans="1:3" ht="12.75">
      <c r="A644" t="s">
        <v>4033</v>
      </c>
      <c r="B644">
        <v>5</v>
      </c>
      <c r="C644" s="82" t="s">
        <v>385</v>
      </c>
    </row>
    <row r="645" spans="1:3" ht="12.75">
      <c r="A645" t="s">
        <v>4034</v>
      </c>
      <c r="B645">
        <v>10.5</v>
      </c>
      <c r="C645" s="82" t="s">
        <v>385</v>
      </c>
    </row>
    <row r="646" spans="1:3" ht="12.75">
      <c r="A646" t="s">
        <v>4035</v>
      </c>
      <c r="B646">
        <v>14</v>
      </c>
      <c r="C646" s="82" t="s">
        <v>385</v>
      </c>
    </row>
    <row r="647" spans="1:3" ht="12.75">
      <c r="A647" t="s">
        <v>4036</v>
      </c>
      <c r="B647">
        <v>6</v>
      </c>
      <c r="C647" s="82" t="s">
        <v>385</v>
      </c>
    </row>
    <row r="648" spans="1:3" ht="12.75">
      <c r="A648" t="s">
        <v>4037</v>
      </c>
      <c r="B648">
        <v>6</v>
      </c>
      <c r="C648" s="82" t="s">
        <v>385</v>
      </c>
    </row>
    <row r="649" spans="1:3" ht="12.75">
      <c r="A649" t="s">
        <v>380</v>
      </c>
      <c r="B649">
        <v>4.5</v>
      </c>
      <c r="C649" s="82" t="s">
        <v>385</v>
      </c>
    </row>
    <row r="650" spans="1:3" ht="12.75">
      <c r="A650" t="s">
        <v>381</v>
      </c>
      <c r="B650">
        <v>7</v>
      </c>
      <c r="C650" s="82" t="s">
        <v>385</v>
      </c>
    </row>
    <row r="651" spans="1:3" ht="12.75">
      <c r="A651" t="s">
        <v>4038</v>
      </c>
      <c r="B651">
        <v>3</v>
      </c>
      <c r="C651" s="82" t="s">
        <v>385</v>
      </c>
    </row>
    <row r="652" spans="1:3" ht="12.75">
      <c r="A652" t="s">
        <v>4039</v>
      </c>
      <c r="B652">
        <v>20</v>
      </c>
      <c r="C652" s="82" t="s">
        <v>385</v>
      </c>
    </row>
    <row r="653" spans="1:3" ht="12.75">
      <c r="A653" t="s">
        <v>4040</v>
      </c>
      <c r="B653">
        <v>11</v>
      </c>
      <c r="C653" s="82" t="s">
        <v>385</v>
      </c>
    </row>
    <row r="654" spans="1:3" ht="12.75">
      <c r="A654" t="s">
        <v>4041</v>
      </c>
      <c r="B654">
        <v>10.5</v>
      </c>
      <c r="C654" s="82" t="s">
        <v>385</v>
      </c>
    </row>
    <row r="655" spans="1:3" ht="12.75">
      <c r="A655" t="s">
        <v>4042</v>
      </c>
      <c r="B655">
        <v>13</v>
      </c>
      <c r="C655" s="82" t="s">
        <v>385</v>
      </c>
    </row>
    <row r="656" spans="1:3" ht="12.75">
      <c r="A656" t="s">
        <v>4043</v>
      </c>
      <c r="B656">
        <v>21</v>
      </c>
      <c r="C656" s="82" t="s">
        <v>385</v>
      </c>
    </row>
    <row r="657" spans="1:3" ht="12.75">
      <c r="A657" t="s">
        <v>4044</v>
      </c>
      <c r="B657">
        <v>7</v>
      </c>
      <c r="C657" s="82" t="s">
        <v>385</v>
      </c>
    </row>
    <row r="658" spans="1:3" ht="12.75">
      <c r="A658" t="s">
        <v>4045</v>
      </c>
      <c r="B658">
        <v>4</v>
      </c>
      <c r="C658" s="82" t="s">
        <v>385</v>
      </c>
    </row>
    <row r="659" spans="1:3" ht="12.75">
      <c r="A659" t="s">
        <v>4046</v>
      </c>
      <c r="B659">
        <v>17.5</v>
      </c>
      <c r="C659" s="82" t="s">
        <v>385</v>
      </c>
    </row>
    <row r="660" spans="1:3" ht="12.75">
      <c r="A660" t="s">
        <v>382</v>
      </c>
      <c r="B660">
        <v>16</v>
      </c>
      <c r="C660" s="82" t="s">
        <v>385</v>
      </c>
    </row>
    <row r="661" spans="1:3" ht="12.75">
      <c r="A661" t="s">
        <v>4047</v>
      </c>
      <c r="B661">
        <v>10</v>
      </c>
      <c r="C661" s="82" t="s">
        <v>385</v>
      </c>
    </row>
    <row r="662" spans="1:3" ht="12.75">
      <c r="A662" t="s">
        <v>4048</v>
      </c>
      <c r="B662">
        <v>13</v>
      </c>
      <c r="C662" s="82" t="s">
        <v>385</v>
      </c>
    </row>
    <row r="663" spans="1:3" ht="12.75">
      <c r="A663" t="s">
        <v>4049</v>
      </c>
      <c r="B663">
        <v>16</v>
      </c>
      <c r="C663" s="82" t="s">
        <v>385</v>
      </c>
    </row>
    <row r="664" spans="1:3" ht="12.75">
      <c r="A664" t="s">
        <v>275</v>
      </c>
      <c r="B664">
        <v>6.5</v>
      </c>
      <c r="C664" s="82" t="s">
        <v>385</v>
      </c>
    </row>
    <row r="665" spans="1:3" ht="12.75">
      <c r="A665" t="s">
        <v>624</v>
      </c>
      <c r="B665">
        <v>7.5</v>
      </c>
      <c r="C665" s="82" t="s">
        <v>385</v>
      </c>
    </row>
    <row r="666" spans="1:3" ht="12.75">
      <c r="A666" t="s">
        <v>4051</v>
      </c>
      <c r="B666">
        <v>8</v>
      </c>
      <c r="C666" s="82" t="s">
        <v>385</v>
      </c>
    </row>
    <row r="667" spans="1:3" ht="12.75">
      <c r="A667" t="s">
        <v>383</v>
      </c>
      <c r="B667">
        <v>14.5</v>
      </c>
      <c r="C667" s="82" t="s">
        <v>385</v>
      </c>
    </row>
    <row r="668" spans="1:3" ht="12.75">
      <c r="A668" t="s">
        <v>384</v>
      </c>
      <c r="B668">
        <v>10.5</v>
      </c>
      <c r="C668" s="82" t="s">
        <v>385</v>
      </c>
    </row>
    <row r="669" spans="1:3" ht="12.75">
      <c r="A669" t="s">
        <v>4050</v>
      </c>
      <c r="B669">
        <v>10</v>
      </c>
      <c r="C669" s="82" t="s">
        <v>385</v>
      </c>
    </row>
    <row r="670" spans="1:3" ht="12.75">
      <c r="A670" t="s">
        <v>4052</v>
      </c>
      <c r="B670">
        <v>0.5</v>
      </c>
      <c r="C670" s="82" t="s">
        <v>385</v>
      </c>
    </row>
    <row r="671" spans="1:3" ht="12.75">
      <c r="A671" t="s">
        <v>4053</v>
      </c>
      <c r="B671">
        <v>7</v>
      </c>
      <c r="C671" s="82" t="s">
        <v>385</v>
      </c>
    </row>
    <row r="672" spans="1:4" ht="12.75">
      <c r="A672" t="s">
        <v>2727</v>
      </c>
      <c r="B672">
        <v>7</v>
      </c>
      <c r="C672" s="82" t="s">
        <v>2742</v>
      </c>
      <c r="D672" t="s">
        <v>2743</v>
      </c>
    </row>
    <row r="673" spans="1:4" ht="12.75">
      <c r="A673" t="s">
        <v>2728</v>
      </c>
      <c r="B673">
        <v>2</v>
      </c>
      <c r="C673" s="82" t="s">
        <v>2742</v>
      </c>
      <c r="D673" t="s">
        <v>2744</v>
      </c>
    </row>
    <row r="674" spans="1:4" ht="12.75">
      <c r="A674" t="s">
        <v>2729</v>
      </c>
      <c r="B674">
        <v>4</v>
      </c>
      <c r="C674" s="82" t="s">
        <v>2742</v>
      </c>
      <c r="D674" t="s">
        <v>2745</v>
      </c>
    </row>
    <row r="675" spans="1:4" ht="12.75">
      <c r="A675" t="s">
        <v>2730</v>
      </c>
      <c r="B675">
        <v>4</v>
      </c>
      <c r="C675" s="82" t="s">
        <v>2742</v>
      </c>
      <c r="D675" t="s">
        <v>2746</v>
      </c>
    </row>
    <row r="676" spans="1:4" ht="12.75">
      <c r="A676" t="s">
        <v>2731</v>
      </c>
      <c r="B676">
        <v>3.5</v>
      </c>
      <c r="C676" s="82" t="s">
        <v>2742</v>
      </c>
      <c r="D676" t="s">
        <v>2747</v>
      </c>
    </row>
    <row r="677" spans="1:4" ht="12.75">
      <c r="A677" t="s">
        <v>2733</v>
      </c>
      <c r="B677">
        <v>5.5</v>
      </c>
      <c r="C677" s="82" t="s">
        <v>2742</v>
      </c>
      <c r="D677" t="s">
        <v>2748</v>
      </c>
    </row>
    <row r="678" spans="1:4" ht="12.75">
      <c r="A678" t="s">
        <v>2732</v>
      </c>
      <c r="B678">
        <v>9</v>
      </c>
      <c r="C678" s="82" t="s">
        <v>2742</v>
      </c>
      <c r="D678" t="s">
        <v>2749</v>
      </c>
    </row>
    <row r="679" spans="1:4" ht="12.75">
      <c r="A679" t="s">
        <v>2734</v>
      </c>
      <c r="B679">
        <v>9</v>
      </c>
      <c r="C679" s="82" t="s">
        <v>2742</v>
      </c>
      <c r="D679" t="s">
        <v>2750</v>
      </c>
    </row>
    <row r="680" spans="1:4" ht="12.75">
      <c r="A680" t="s">
        <v>2735</v>
      </c>
      <c r="B680">
        <v>7.5</v>
      </c>
      <c r="C680" s="82" t="s">
        <v>2742</v>
      </c>
      <c r="D680" t="s">
        <v>2751</v>
      </c>
    </row>
    <row r="681" spans="1:4" ht="12.75">
      <c r="A681" t="s">
        <v>2736</v>
      </c>
      <c r="B681">
        <v>3</v>
      </c>
      <c r="C681" s="82" t="s">
        <v>2742</v>
      </c>
      <c r="D681" t="s">
        <v>2752</v>
      </c>
    </row>
    <row r="682" spans="1:4" ht="12.75">
      <c r="A682" t="s">
        <v>2737</v>
      </c>
      <c r="B682">
        <v>3.5</v>
      </c>
      <c r="C682" s="82" t="s">
        <v>2742</v>
      </c>
      <c r="D682" t="s">
        <v>2753</v>
      </c>
    </row>
    <row r="683" spans="1:4" ht="12.75">
      <c r="A683" t="s">
        <v>2738</v>
      </c>
      <c r="B683">
        <v>5.5</v>
      </c>
      <c r="C683" s="82" t="s">
        <v>2742</v>
      </c>
      <c r="D683" t="s">
        <v>2754</v>
      </c>
    </row>
    <row r="684" spans="1:4" ht="12.75">
      <c r="A684" t="s">
        <v>2739</v>
      </c>
      <c r="B684">
        <v>3</v>
      </c>
      <c r="C684" s="82" t="s">
        <v>2742</v>
      </c>
      <c r="D684" t="s">
        <v>2755</v>
      </c>
    </row>
    <row r="685" spans="1:4" ht="12.75">
      <c r="A685" t="s">
        <v>2740</v>
      </c>
      <c r="B685">
        <v>11</v>
      </c>
      <c r="C685" s="82" t="s">
        <v>2742</v>
      </c>
      <c r="D685" t="s">
        <v>2756</v>
      </c>
    </row>
    <row r="686" spans="1:4" ht="12.75">
      <c r="A686" t="s">
        <v>2741</v>
      </c>
      <c r="B686">
        <v>6</v>
      </c>
      <c r="C686" s="82" t="s">
        <v>2742</v>
      </c>
      <c r="D686" t="s">
        <v>2757</v>
      </c>
    </row>
    <row r="687" spans="1:4" ht="12.75">
      <c r="A687" t="s">
        <v>2758</v>
      </c>
      <c r="B687">
        <v>4</v>
      </c>
      <c r="C687" s="82" t="s">
        <v>2742</v>
      </c>
      <c r="D687" t="s">
        <v>910</v>
      </c>
    </row>
    <row r="688" spans="1:4" ht="12.75">
      <c r="A688" t="s">
        <v>2759</v>
      </c>
      <c r="B688">
        <v>8</v>
      </c>
      <c r="C688" s="82" t="s">
        <v>2742</v>
      </c>
      <c r="D688" t="s">
        <v>911</v>
      </c>
    </row>
    <row r="689" spans="1:4" ht="12.75">
      <c r="A689" t="s">
        <v>2760</v>
      </c>
      <c r="B689">
        <v>9</v>
      </c>
      <c r="C689" s="82" t="s">
        <v>2742</v>
      </c>
      <c r="D689" t="s">
        <v>912</v>
      </c>
    </row>
    <row r="690" spans="1:4" ht="12.75">
      <c r="A690" t="s">
        <v>2761</v>
      </c>
      <c r="B690">
        <v>3.5</v>
      </c>
      <c r="C690" s="82" t="s">
        <v>2742</v>
      </c>
      <c r="D690" t="s">
        <v>913</v>
      </c>
    </row>
    <row r="691" spans="1:4" ht="12.75">
      <c r="A691" t="s">
        <v>2762</v>
      </c>
      <c r="B691">
        <v>6</v>
      </c>
      <c r="C691" s="82" t="s">
        <v>2742</v>
      </c>
      <c r="D691" t="s">
        <v>914</v>
      </c>
    </row>
    <row r="692" spans="1:4" ht="12.75">
      <c r="A692" t="s">
        <v>2763</v>
      </c>
      <c r="B692">
        <v>8</v>
      </c>
      <c r="C692" s="82" t="s">
        <v>2742</v>
      </c>
      <c r="D692" t="s">
        <v>915</v>
      </c>
    </row>
    <row r="693" spans="1:4" ht="12.75">
      <c r="A693" t="s">
        <v>2764</v>
      </c>
      <c r="B693">
        <v>12</v>
      </c>
      <c r="C693" s="82" t="s">
        <v>2742</v>
      </c>
      <c r="D693" t="s">
        <v>916</v>
      </c>
    </row>
    <row r="694" spans="1:4" ht="12.75">
      <c r="A694" t="s">
        <v>2764</v>
      </c>
      <c r="B694">
        <v>10</v>
      </c>
      <c r="C694" s="82" t="s">
        <v>2742</v>
      </c>
      <c r="D694" t="s">
        <v>917</v>
      </c>
    </row>
    <row r="695" spans="1:4" ht="12.75">
      <c r="A695" t="s">
        <v>2765</v>
      </c>
      <c r="B695">
        <v>2.5</v>
      </c>
      <c r="C695" s="82" t="s">
        <v>2742</v>
      </c>
      <c r="D695" t="s">
        <v>918</v>
      </c>
    </row>
    <row r="696" spans="1:4" ht="12.75">
      <c r="A696" t="s">
        <v>899</v>
      </c>
      <c r="B696">
        <v>3</v>
      </c>
      <c r="C696" s="82" t="s">
        <v>2742</v>
      </c>
      <c r="D696" t="s">
        <v>919</v>
      </c>
    </row>
    <row r="697" spans="1:4" ht="12.75">
      <c r="A697" t="s">
        <v>900</v>
      </c>
      <c r="B697">
        <v>10</v>
      </c>
      <c r="C697" s="82" t="s">
        <v>2742</v>
      </c>
      <c r="D697" t="s">
        <v>920</v>
      </c>
    </row>
    <row r="698" spans="1:4" ht="12.75">
      <c r="A698" t="s">
        <v>901</v>
      </c>
      <c r="B698">
        <v>2</v>
      </c>
      <c r="C698" s="82" t="s">
        <v>2742</v>
      </c>
      <c r="D698" t="s">
        <v>921</v>
      </c>
    </row>
    <row r="699" spans="1:4" ht="12.75">
      <c r="A699" t="s">
        <v>902</v>
      </c>
      <c r="B699">
        <v>4.5</v>
      </c>
      <c r="C699" s="82" t="s">
        <v>2742</v>
      </c>
      <c r="D699" t="s">
        <v>922</v>
      </c>
    </row>
    <row r="700" spans="1:4" ht="12.75">
      <c r="A700" t="s">
        <v>903</v>
      </c>
      <c r="B700">
        <v>3</v>
      </c>
      <c r="C700" s="82" t="s">
        <v>2742</v>
      </c>
      <c r="D700" t="s">
        <v>922</v>
      </c>
    </row>
    <row r="701" spans="1:4" ht="12.75">
      <c r="A701" t="s">
        <v>904</v>
      </c>
      <c r="B701">
        <v>2.5</v>
      </c>
      <c r="C701" s="82" t="s">
        <v>2742</v>
      </c>
      <c r="D701" t="s">
        <v>923</v>
      </c>
    </row>
    <row r="702" spans="1:4" ht="12.75">
      <c r="A702" t="s">
        <v>905</v>
      </c>
      <c r="B702">
        <v>2</v>
      </c>
      <c r="C702" s="82" t="s">
        <v>2742</v>
      </c>
      <c r="D702" t="s">
        <v>924</v>
      </c>
    </row>
    <row r="703" spans="1:4" ht="12.75">
      <c r="A703" t="s">
        <v>906</v>
      </c>
      <c r="B703">
        <v>3</v>
      </c>
      <c r="C703" s="82" t="s">
        <v>2742</v>
      </c>
      <c r="D703" t="s">
        <v>925</v>
      </c>
    </row>
    <row r="704" spans="1:4" ht="12.75">
      <c r="A704" t="s">
        <v>907</v>
      </c>
      <c r="B704">
        <v>3</v>
      </c>
      <c r="C704" s="82" t="s">
        <v>2742</v>
      </c>
      <c r="D704" t="s">
        <v>926</v>
      </c>
    </row>
    <row r="705" spans="1:4" ht="12.75">
      <c r="A705" t="s">
        <v>908</v>
      </c>
      <c r="B705">
        <v>3.5</v>
      </c>
      <c r="C705" s="82" t="s">
        <v>2742</v>
      </c>
      <c r="D705" t="s">
        <v>927</v>
      </c>
    </row>
    <row r="706" spans="1:4" ht="12.75">
      <c r="A706" t="s">
        <v>909</v>
      </c>
      <c r="B706">
        <v>8</v>
      </c>
      <c r="C706" s="82" t="s">
        <v>2742</v>
      </c>
      <c r="D706" t="s">
        <v>928</v>
      </c>
    </row>
    <row r="707" spans="1:4" ht="12.75">
      <c r="A707" t="s">
        <v>929</v>
      </c>
      <c r="B707">
        <v>4.5</v>
      </c>
      <c r="C707" s="82" t="s">
        <v>2742</v>
      </c>
      <c r="D707" t="s">
        <v>948</v>
      </c>
    </row>
    <row r="708" spans="1:4" ht="12.75">
      <c r="A708" t="s">
        <v>930</v>
      </c>
      <c r="B708">
        <v>3</v>
      </c>
      <c r="C708" s="82" t="s">
        <v>2742</v>
      </c>
      <c r="D708" t="s">
        <v>948</v>
      </c>
    </row>
    <row r="709" spans="1:4" ht="12.75">
      <c r="A709" t="s">
        <v>931</v>
      </c>
      <c r="B709">
        <v>10</v>
      </c>
      <c r="C709" s="82" t="s">
        <v>2742</v>
      </c>
      <c r="D709" t="s">
        <v>949</v>
      </c>
    </row>
    <row r="710" spans="1:4" ht="12.75">
      <c r="A710" t="s">
        <v>932</v>
      </c>
      <c r="B710">
        <v>6</v>
      </c>
      <c r="C710" s="82" t="s">
        <v>2742</v>
      </c>
      <c r="D710" t="s">
        <v>950</v>
      </c>
    </row>
    <row r="711" spans="1:4" ht="12.75">
      <c r="A711" t="s">
        <v>933</v>
      </c>
      <c r="B711">
        <v>5</v>
      </c>
      <c r="C711" s="82" t="s">
        <v>2742</v>
      </c>
      <c r="D711" t="s">
        <v>951</v>
      </c>
    </row>
    <row r="712" spans="1:4" ht="12.75">
      <c r="A712" t="s">
        <v>934</v>
      </c>
      <c r="B712">
        <v>5</v>
      </c>
      <c r="C712" s="82" t="s">
        <v>2742</v>
      </c>
      <c r="D712" t="s">
        <v>952</v>
      </c>
    </row>
    <row r="713" spans="1:4" ht="12.75">
      <c r="A713" t="s">
        <v>934</v>
      </c>
      <c r="B713">
        <v>4</v>
      </c>
      <c r="C713" s="82" t="s">
        <v>2742</v>
      </c>
      <c r="D713" t="s">
        <v>953</v>
      </c>
    </row>
    <row r="714" spans="1:4" ht="12.75">
      <c r="A714" t="s">
        <v>935</v>
      </c>
      <c r="B714" t="s">
        <v>947</v>
      </c>
      <c r="C714" s="82" t="s">
        <v>2742</v>
      </c>
      <c r="D714" t="s">
        <v>954</v>
      </c>
    </row>
    <row r="715" spans="1:4" ht="12.75">
      <c r="A715" t="s">
        <v>936</v>
      </c>
      <c r="B715">
        <v>3.5</v>
      </c>
      <c r="C715" s="82" t="s">
        <v>2742</v>
      </c>
      <c r="D715" t="s">
        <v>955</v>
      </c>
    </row>
    <row r="716" spans="1:4" ht="12.75">
      <c r="A716" t="s">
        <v>937</v>
      </c>
      <c r="B716">
        <v>8</v>
      </c>
      <c r="C716" s="82" t="s">
        <v>2742</v>
      </c>
      <c r="D716" t="s">
        <v>956</v>
      </c>
    </row>
    <row r="717" spans="1:4" ht="12.75">
      <c r="A717" t="s">
        <v>938</v>
      </c>
      <c r="B717">
        <v>2</v>
      </c>
      <c r="C717" s="82" t="s">
        <v>2742</v>
      </c>
      <c r="D717" t="s">
        <v>957</v>
      </c>
    </row>
    <row r="718" spans="1:4" ht="12.75">
      <c r="A718" t="s">
        <v>632</v>
      </c>
      <c r="B718">
        <v>3</v>
      </c>
      <c r="C718" s="82" t="s">
        <v>2742</v>
      </c>
      <c r="D718" t="s">
        <v>958</v>
      </c>
    </row>
    <row r="719" spans="1:4" ht="12.75">
      <c r="A719" t="s">
        <v>633</v>
      </c>
      <c r="B719">
        <v>6</v>
      </c>
      <c r="C719" s="82" t="s">
        <v>2742</v>
      </c>
      <c r="D719" t="s">
        <v>959</v>
      </c>
    </row>
    <row r="720" spans="1:4" ht="12.75">
      <c r="A720" t="s">
        <v>939</v>
      </c>
      <c r="B720">
        <v>4</v>
      </c>
      <c r="C720" s="82" t="s">
        <v>2742</v>
      </c>
      <c r="D720" t="s">
        <v>960</v>
      </c>
    </row>
    <row r="721" spans="1:4" ht="12.75">
      <c r="A721" t="s">
        <v>940</v>
      </c>
      <c r="B721">
        <v>3</v>
      </c>
      <c r="C721" s="82" t="s">
        <v>2742</v>
      </c>
      <c r="D721" t="s">
        <v>961</v>
      </c>
    </row>
    <row r="722" spans="1:4" ht="12.75">
      <c r="A722" t="s">
        <v>941</v>
      </c>
      <c r="B722">
        <v>1.5</v>
      </c>
      <c r="C722" s="82" t="s">
        <v>2742</v>
      </c>
      <c r="D722" t="s">
        <v>961</v>
      </c>
    </row>
    <row r="723" spans="1:4" ht="12.75">
      <c r="A723" t="s">
        <v>942</v>
      </c>
      <c r="B723">
        <v>3.5</v>
      </c>
      <c r="C723" s="82" t="s">
        <v>2742</v>
      </c>
      <c r="D723" t="s">
        <v>962</v>
      </c>
    </row>
    <row r="724" spans="1:4" ht="12.75">
      <c r="A724" t="s">
        <v>943</v>
      </c>
      <c r="B724">
        <v>8</v>
      </c>
      <c r="C724" s="82" t="s">
        <v>2742</v>
      </c>
      <c r="D724" t="s">
        <v>963</v>
      </c>
    </row>
    <row r="725" spans="1:4" ht="12.75">
      <c r="A725" t="s">
        <v>944</v>
      </c>
      <c r="B725">
        <v>4</v>
      </c>
      <c r="C725" s="82" t="s">
        <v>2742</v>
      </c>
      <c r="D725" t="s">
        <v>964</v>
      </c>
    </row>
    <row r="726" spans="1:4" ht="12.75">
      <c r="A726" t="s">
        <v>945</v>
      </c>
      <c r="B726">
        <v>8</v>
      </c>
      <c r="C726" s="82" t="s">
        <v>2742</v>
      </c>
      <c r="D726" t="s">
        <v>965</v>
      </c>
    </row>
    <row r="727" spans="1:4" ht="12.75">
      <c r="A727" t="s">
        <v>946</v>
      </c>
      <c r="B727">
        <v>6</v>
      </c>
      <c r="C727" s="82" t="s">
        <v>2742</v>
      </c>
      <c r="D727" t="s">
        <v>966</v>
      </c>
    </row>
    <row r="728" spans="1:4" ht="12.75">
      <c r="A728" t="s">
        <v>65</v>
      </c>
      <c r="B728">
        <v>12</v>
      </c>
      <c r="C728" s="82" t="s">
        <v>2742</v>
      </c>
      <c r="D728" t="s">
        <v>967</v>
      </c>
    </row>
    <row r="729" spans="1:4" ht="12.75">
      <c r="A729" t="s">
        <v>968</v>
      </c>
      <c r="B729">
        <v>8</v>
      </c>
      <c r="C729" s="82" t="s">
        <v>2742</v>
      </c>
      <c r="D729" t="s">
        <v>979</v>
      </c>
    </row>
    <row r="730" spans="1:4" ht="12.75">
      <c r="A730" t="s">
        <v>969</v>
      </c>
      <c r="B730">
        <v>5</v>
      </c>
      <c r="C730" s="82" t="s">
        <v>2742</v>
      </c>
      <c r="D730" t="s">
        <v>980</v>
      </c>
    </row>
    <row r="731" spans="1:4" ht="12.75">
      <c r="A731" t="s">
        <v>970</v>
      </c>
      <c r="B731">
        <v>7</v>
      </c>
      <c r="C731" s="82" t="s">
        <v>2742</v>
      </c>
      <c r="D731" t="s">
        <v>981</v>
      </c>
    </row>
    <row r="732" spans="1:4" ht="12.75">
      <c r="A732" t="s">
        <v>971</v>
      </c>
      <c r="B732">
        <v>5</v>
      </c>
      <c r="C732" s="82" t="s">
        <v>2742</v>
      </c>
      <c r="D732" t="s">
        <v>982</v>
      </c>
    </row>
    <row r="733" spans="1:4" ht="12.75">
      <c r="A733" t="s">
        <v>972</v>
      </c>
      <c r="B733">
        <v>6</v>
      </c>
      <c r="C733" s="82" t="s">
        <v>2742</v>
      </c>
      <c r="D733" t="s">
        <v>983</v>
      </c>
    </row>
    <row r="734" spans="1:4" ht="12.75">
      <c r="A734" t="s">
        <v>973</v>
      </c>
      <c r="B734">
        <v>3</v>
      </c>
      <c r="C734" s="82" t="s">
        <v>2742</v>
      </c>
      <c r="D734" t="s">
        <v>984</v>
      </c>
    </row>
    <row r="735" spans="1:3" ht="12.75">
      <c r="A735" t="s">
        <v>974</v>
      </c>
      <c r="B735">
        <v>11</v>
      </c>
      <c r="C735" s="82" t="s">
        <v>2742</v>
      </c>
    </row>
    <row r="736" spans="1:4" ht="12.75">
      <c r="A736" t="s">
        <v>975</v>
      </c>
      <c r="B736">
        <v>7</v>
      </c>
      <c r="C736" s="82" t="s">
        <v>2742</v>
      </c>
      <c r="D736" t="s">
        <v>985</v>
      </c>
    </row>
    <row r="737" spans="1:4" ht="12.75">
      <c r="A737" t="s">
        <v>976</v>
      </c>
      <c r="B737">
        <v>4</v>
      </c>
      <c r="C737" s="82" t="s">
        <v>2742</v>
      </c>
      <c r="D737" t="s">
        <v>986</v>
      </c>
    </row>
    <row r="738" spans="1:4" ht="12.75">
      <c r="A738" t="s">
        <v>634</v>
      </c>
      <c r="B738">
        <v>4</v>
      </c>
      <c r="C738" s="82" t="s">
        <v>2742</v>
      </c>
      <c r="D738" t="s">
        <v>987</v>
      </c>
    </row>
    <row r="739" spans="1:4" ht="12.75">
      <c r="A739" t="s">
        <v>977</v>
      </c>
      <c r="B739">
        <v>8</v>
      </c>
      <c r="C739" s="82" t="s">
        <v>2742</v>
      </c>
      <c r="D739" t="s">
        <v>988</v>
      </c>
    </row>
    <row r="740" spans="1:4" ht="12.75">
      <c r="A740" t="s">
        <v>978</v>
      </c>
      <c r="B740">
        <v>5</v>
      </c>
      <c r="C740" s="82" t="s">
        <v>2742</v>
      </c>
      <c r="D740" t="s">
        <v>3811</v>
      </c>
    </row>
    <row r="741" spans="1:3" ht="12.75">
      <c r="A741" t="s">
        <v>466</v>
      </c>
      <c r="B741">
        <v>14</v>
      </c>
      <c r="C741" s="82" t="s">
        <v>2137</v>
      </c>
    </row>
    <row r="742" spans="1:4" ht="12.75">
      <c r="A742" t="s">
        <v>486</v>
      </c>
      <c r="B742">
        <v>8</v>
      </c>
      <c r="C742" s="82" t="s">
        <v>2137</v>
      </c>
      <c r="D742" t="s">
        <v>485</v>
      </c>
    </row>
    <row r="743" spans="1:3" ht="12.75">
      <c r="A743" t="s">
        <v>467</v>
      </c>
      <c r="B743">
        <v>3.5</v>
      </c>
      <c r="C743" s="82" t="s">
        <v>2137</v>
      </c>
    </row>
    <row r="744" spans="1:3" ht="12.75">
      <c r="A744" t="s">
        <v>468</v>
      </c>
      <c r="B744">
        <v>1.5</v>
      </c>
      <c r="C744" s="82" t="s">
        <v>2137</v>
      </c>
    </row>
    <row r="745" spans="1:3" ht="12.75">
      <c r="A745" t="s">
        <v>469</v>
      </c>
      <c r="B745">
        <v>5</v>
      </c>
      <c r="C745" s="82" t="s">
        <v>2137</v>
      </c>
    </row>
    <row r="746" spans="1:3" ht="12.75">
      <c r="A746" t="s">
        <v>470</v>
      </c>
      <c r="B746">
        <v>1.5</v>
      </c>
      <c r="C746" s="82" t="s">
        <v>2137</v>
      </c>
    </row>
    <row r="747" spans="1:3" ht="12.75">
      <c r="A747" t="s">
        <v>471</v>
      </c>
      <c r="B747">
        <v>3.5</v>
      </c>
      <c r="C747" s="82" t="s">
        <v>2137</v>
      </c>
    </row>
    <row r="748" spans="1:3" ht="12.75">
      <c r="A748" t="s">
        <v>472</v>
      </c>
      <c r="B748">
        <v>1.5</v>
      </c>
      <c r="C748" s="82" t="s">
        <v>2137</v>
      </c>
    </row>
    <row r="749" spans="1:3" ht="12.75">
      <c r="A749" t="s">
        <v>473</v>
      </c>
      <c r="B749">
        <v>7</v>
      </c>
      <c r="C749" s="82" t="s">
        <v>2137</v>
      </c>
    </row>
    <row r="750" spans="1:3" ht="12.75">
      <c r="A750" t="s">
        <v>474</v>
      </c>
      <c r="B750">
        <v>6.5</v>
      </c>
      <c r="C750" s="82" t="s">
        <v>2137</v>
      </c>
    </row>
    <row r="751" spans="1:3" ht="12.75">
      <c r="A751" t="s">
        <v>475</v>
      </c>
      <c r="B751">
        <v>5.5</v>
      </c>
      <c r="C751" s="82" t="s">
        <v>2137</v>
      </c>
    </row>
    <row r="752" spans="1:3" ht="12.75">
      <c r="A752" t="s">
        <v>476</v>
      </c>
      <c r="B752">
        <v>4</v>
      </c>
      <c r="C752" s="82" t="s">
        <v>2137</v>
      </c>
    </row>
    <row r="753" spans="1:3" ht="12.75">
      <c r="A753" t="s">
        <v>477</v>
      </c>
      <c r="B753">
        <v>9</v>
      </c>
      <c r="C753" s="82" t="s">
        <v>2137</v>
      </c>
    </row>
    <row r="754" spans="1:3" ht="12.75">
      <c r="A754" t="s">
        <v>478</v>
      </c>
      <c r="B754">
        <v>3</v>
      </c>
      <c r="C754" s="82" t="s">
        <v>2137</v>
      </c>
    </row>
    <row r="755" spans="1:4" ht="12.75">
      <c r="A755" t="s">
        <v>488</v>
      </c>
      <c r="B755">
        <v>4</v>
      </c>
      <c r="C755" s="82" t="s">
        <v>2137</v>
      </c>
      <c r="D755" t="s">
        <v>489</v>
      </c>
    </row>
    <row r="756" spans="1:4" ht="12.75">
      <c r="A756" t="s">
        <v>493</v>
      </c>
      <c r="B756">
        <v>4.5</v>
      </c>
      <c r="C756" s="82" t="s">
        <v>2137</v>
      </c>
      <c r="D756" t="s">
        <v>492</v>
      </c>
    </row>
    <row r="757" spans="1:3" ht="12.75">
      <c r="A757" t="s">
        <v>479</v>
      </c>
      <c r="B757">
        <v>4.5</v>
      </c>
      <c r="C757" s="82" t="s">
        <v>2137</v>
      </c>
    </row>
    <row r="758" spans="1:4" ht="12.75">
      <c r="A758" t="s">
        <v>487</v>
      </c>
      <c r="B758">
        <v>12.5</v>
      </c>
      <c r="C758" s="82" t="s">
        <v>2137</v>
      </c>
      <c r="D758" t="s">
        <v>560</v>
      </c>
    </row>
    <row r="759" spans="1:4" ht="12.75">
      <c r="A759" t="s">
        <v>480</v>
      </c>
      <c r="B759">
        <v>21</v>
      </c>
      <c r="C759" s="82" t="s">
        <v>2137</v>
      </c>
      <c r="D759" t="s">
        <v>481</v>
      </c>
    </row>
    <row r="760" spans="1:3" ht="12.75">
      <c r="A760" t="s">
        <v>482</v>
      </c>
      <c r="B760">
        <v>10.5</v>
      </c>
      <c r="C760" s="82" t="s">
        <v>2137</v>
      </c>
    </row>
    <row r="761" spans="1:4" ht="12.75">
      <c r="A761" t="s">
        <v>483</v>
      </c>
      <c r="B761">
        <v>11</v>
      </c>
      <c r="C761" s="82" t="s">
        <v>2137</v>
      </c>
      <c r="D761" t="s">
        <v>484</v>
      </c>
    </row>
    <row r="762" spans="1:4" ht="12.75">
      <c r="A762" t="s">
        <v>491</v>
      </c>
      <c r="B762">
        <v>12</v>
      </c>
      <c r="C762" s="82" t="s">
        <v>2137</v>
      </c>
      <c r="D762" t="s">
        <v>490</v>
      </c>
    </row>
    <row r="763" spans="1:4" ht="12.75">
      <c r="A763" t="s">
        <v>494</v>
      </c>
      <c r="B763">
        <v>13</v>
      </c>
      <c r="C763" s="82" t="s">
        <v>2137</v>
      </c>
      <c r="D763" t="s">
        <v>495</v>
      </c>
    </row>
    <row r="764" spans="1:4" ht="12.75">
      <c r="A764" t="s">
        <v>561</v>
      </c>
      <c r="B764">
        <v>7</v>
      </c>
      <c r="C764" s="82" t="s">
        <v>2137</v>
      </c>
      <c r="D764" t="s">
        <v>562</v>
      </c>
    </row>
    <row r="765" spans="1:4" ht="12.75">
      <c r="A765" t="s">
        <v>563</v>
      </c>
      <c r="B765">
        <v>6</v>
      </c>
      <c r="C765" s="82" t="s">
        <v>2137</v>
      </c>
      <c r="D765" t="s">
        <v>564</v>
      </c>
    </row>
    <row r="766" spans="1:3" ht="12.75">
      <c r="A766" t="s">
        <v>496</v>
      </c>
      <c r="B766">
        <v>2</v>
      </c>
      <c r="C766" s="82" t="s">
        <v>2137</v>
      </c>
    </row>
    <row r="767" spans="1:4" ht="12.75">
      <c r="A767" t="s">
        <v>565</v>
      </c>
      <c r="B767">
        <v>4</v>
      </c>
      <c r="C767" s="82" t="s">
        <v>2137</v>
      </c>
      <c r="D767" t="s">
        <v>566</v>
      </c>
    </row>
    <row r="768" spans="1:4" ht="12.75">
      <c r="A768" t="s">
        <v>567</v>
      </c>
      <c r="B768">
        <v>2</v>
      </c>
      <c r="C768" s="82" t="s">
        <v>2137</v>
      </c>
      <c r="D768" t="s">
        <v>568</v>
      </c>
    </row>
    <row r="769" spans="1:4" ht="12.75">
      <c r="A769" t="s">
        <v>569</v>
      </c>
      <c r="B769">
        <v>3</v>
      </c>
      <c r="C769" s="82" t="s">
        <v>2137</v>
      </c>
      <c r="D769" t="s">
        <v>570</v>
      </c>
    </row>
    <row r="770" spans="1:4" ht="12.75">
      <c r="A770" t="s">
        <v>497</v>
      </c>
      <c r="B770">
        <v>16</v>
      </c>
      <c r="C770" s="82" t="s">
        <v>2137</v>
      </c>
      <c r="D770" t="s">
        <v>498</v>
      </c>
    </row>
    <row r="771" spans="1:4" ht="12.75">
      <c r="A771" t="s">
        <v>499</v>
      </c>
      <c r="B771">
        <v>10.5</v>
      </c>
      <c r="C771" s="82" t="s">
        <v>2137</v>
      </c>
      <c r="D771" t="s">
        <v>500</v>
      </c>
    </row>
    <row r="772" spans="1:3" ht="12.75">
      <c r="A772" t="s">
        <v>501</v>
      </c>
      <c r="B772">
        <v>6</v>
      </c>
      <c r="C772" s="82" t="s">
        <v>2137</v>
      </c>
    </row>
    <row r="773" spans="1:4" ht="12.75">
      <c r="A773" t="s">
        <v>571</v>
      </c>
      <c r="B773">
        <v>3.5</v>
      </c>
      <c r="C773" s="82" t="s">
        <v>2137</v>
      </c>
      <c r="D773" t="s">
        <v>572</v>
      </c>
    </row>
    <row r="774" spans="1:4" ht="12.75">
      <c r="A774" t="s">
        <v>573</v>
      </c>
      <c r="B774">
        <v>3</v>
      </c>
      <c r="C774" s="82" t="s">
        <v>2137</v>
      </c>
      <c r="D774" t="s">
        <v>574</v>
      </c>
    </row>
    <row r="775" spans="1:3" ht="12.75">
      <c r="A775" t="s">
        <v>575</v>
      </c>
      <c r="B775">
        <v>7</v>
      </c>
      <c r="C775" s="82" t="s">
        <v>2137</v>
      </c>
    </row>
    <row r="776" spans="1:3" ht="12.75">
      <c r="A776" t="s">
        <v>502</v>
      </c>
      <c r="B776">
        <v>19</v>
      </c>
      <c r="C776" s="82" t="s">
        <v>2137</v>
      </c>
    </row>
    <row r="777" spans="1:4" ht="12.75">
      <c r="A777" t="s">
        <v>503</v>
      </c>
      <c r="B777">
        <v>9</v>
      </c>
      <c r="C777" s="82" t="s">
        <v>2137</v>
      </c>
      <c r="D777" t="s">
        <v>504</v>
      </c>
    </row>
    <row r="778" spans="1:3" ht="12.75">
      <c r="A778" t="s">
        <v>505</v>
      </c>
      <c r="B778">
        <v>2</v>
      </c>
      <c r="C778" s="82" t="s">
        <v>2137</v>
      </c>
    </row>
    <row r="779" spans="1:3" ht="12.75">
      <c r="A779" t="s">
        <v>506</v>
      </c>
      <c r="B779">
        <v>15</v>
      </c>
      <c r="C779" s="82" t="s">
        <v>2137</v>
      </c>
    </row>
    <row r="780" spans="1:4" ht="12.75">
      <c r="A780" t="s">
        <v>507</v>
      </c>
      <c r="B780">
        <v>3</v>
      </c>
      <c r="C780" s="82" t="s">
        <v>2137</v>
      </c>
      <c r="D780" t="s">
        <v>508</v>
      </c>
    </row>
    <row r="781" spans="1:3" ht="12.75">
      <c r="A781" t="s">
        <v>509</v>
      </c>
      <c r="B781">
        <v>13</v>
      </c>
      <c r="C781" s="82" t="s">
        <v>2137</v>
      </c>
    </row>
    <row r="782" spans="1:3" ht="12.75">
      <c r="A782" t="s">
        <v>510</v>
      </c>
      <c r="B782">
        <v>10</v>
      </c>
      <c r="C782" s="82" t="s">
        <v>2137</v>
      </c>
    </row>
    <row r="783" spans="1:4" ht="12.75">
      <c r="A783" t="s">
        <v>576</v>
      </c>
      <c r="B783">
        <v>3</v>
      </c>
      <c r="C783" s="82" t="s">
        <v>2137</v>
      </c>
      <c r="D783" t="s">
        <v>1719</v>
      </c>
    </row>
    <row r="784" spans="1:3" ht="12.75">
      <c r="A784" t="s">
        <v>511</v>
      </c>
      <c r="B784">
        <v>10.5</v>
      </c>
      <c r="C784" s="82" t="s">
        <v>2137</v>
      </c>
    </row>
    <row r="785" spans="1:3" ht="12.75">
      <c r="A785" t="s">
        <v>512</v>
      </c>
      <c r="B785">
        <v>12.5</v>
      </c>
      <c r="C785" s="82" t="s">
        <v>2137</v>
      </c>
    </row>
    <row r="786" spans="1:4" ht="12.75">
      <c r="A786" t="s">
        <v>513</v>
      </c>
      <c r="B786">
        <v>6</v>
      </c>
      <c r="C786" s="82" t="s">
        <v>2137</v>
      </c>
      <c r="D786" t="s">
        <v>514</v>
      </c>
    </row>
    <row r="787" spans="1:3" ht="12.75">
      <c r="A787" t="s">
        <v>515</v>
      </c>
      <c r="B787">
        <v>8</v>
      </c>
      <c r="C787" s="82" t="s">
        <v>2137</v>
      </c>
    </row>
    <row r="788" spans="1:3" ht="12.75">
      <c r="A788" t="s">
        <v>516</v>
      </c>
      <c r="B788">
        <v>12</v>
      </c>
      <c r="C788" s="82" t="s">
        <v>2137</v>
      </c>
    </row>
    <row r="789" spans="1:3" ht="12.75">
      <c r="A789" t="s">
        <v>517</v>
      </c>
      <c r="B789">
        <v>10</v>
      </c>
      <c r="C789" s="82" t="s">
        <v>2137</v>
      </c>
    </row>
    <row r="790" spans="1:3" ht="12.75">
      <c r="A790" t="s">
        <v>518</v>
      </c>
      <c r="B790">
        <v>11</v>
      </c>
      <c r="C790" s="82" t="s">
        <v>2137</v>
      </c>
    </row>
    <row r="791" spans="1:3" ht="12.75">
      <c r="A791" t="s">
        <v>519</v>
      </c>
      <c r="B791">
        <v>22</v>
      </c>
      <c r="C791" s="82" t="s">
        <v>2137</v>
      </c>
    </row>
    <row r="792" spans="1:3" ht="12.75">
      <c r="A792" t="s">
        <v>520</v>
      </c>
      <c r="B792">
        <v>6</v>
      </c>
      <c r="C792" s="82" t="s">
        <v>2137</v>
      </c>
    </row>
    <row r="793" spans="1:3" ht="12.75">
      <c r="A793" t="s">
        <v>521</v>
      </c>
      <c r="B793">
        <v>2.5</v>
      </c>
      <c r="C793" s="82" t="s">
        <v>2137</v>
      </c>
    </row>
    <row r="794" spans="1:4" ht="12.75">
      <c r="A794" t="s">
        <v>577</v>
      </c>
      <c r="B794">
        <v>6.5</v>
      </c>
      <c r="C794" s="82" t="s">
        <v>2137</v>
      </c>
      <c r="D794" t="s">
        <v>578</v>
      </c>
    </row>
    <row r="795" spans="1:3" ht="12.75">
      <c r="A795" t="s">
        <v>522</v>
      </c>
      <c r="B795">
        <v>8</v>
      </c>
      <c r="C795" s="82" t="s">
        <v>2137</v>
      </c>
    </row>
    <row r="796" spans="1:3" ht="12.75">
      <c r="A796" t="s">
        <v>523</v>
      </c>
      <c r="B796">
        <v>9</v>
      </c>
      <c r="C796" s="82" t="s">
        <v>2137</v>
      </c>
    </row>
    <row r="797" spans="1:4" ht="12.75">
      <c r="A797" t="s">
        <v>524</v>
      </c>
      <c r="B797">
        <v>8.5</v>
      </c>
      <c r="C797" s="82" t="s">
        <v>2137</v>
      </c>
      <c r="D797" t="s">
        <v>525</v>
      </c>
    </row>
    <row r="798" spans="1:3" ht="12.75">
      <c r="A798" t="s">
        <v>526</v>
      </c>
      <c r="B798">
        <v>1</v>
      </c>
      <c r="C798" s="82" t="s">
        <v>2137</v>
      </c>
    </row>
    <row r="799" spans="1:4" ht="12.75">
      <c r="A799" t="s">
        <v>579</v>
      </c>
      <c r="B799">
        <v>1.5</v>
      </c>
      <c r="C799" s="82" t="s">
        <v>2137</v>
      </c>
      <c r="D799" t="s">
        <v>580</v>
      </c>
    </row>
    <row r="800" spans="1:4" ht="12.75">
      <c r="A800" t="s">
        <v>527</v>
      </c>
      <c r="B800">
        <v>3</v>
      </c>
      <c r="C800" s="82" t="s">
        <v>2137</v>
      </c>
      <c r="D800" t="s">
        <v>528</v>
      </c>
    </row>
    <row r="801" spans="1:3" ht="12.75">
      <c r="A801" t="s">
        <v>529</v>
      </c>
      <c r="B801">
        <v>2</v>
      </c>
      <c r="C801" s="82" t="s">
        <v>2137</v>
      </c>
    </row>
    <row r="802" spans="1:4" ht="12.75">
      <c r="A802" t="s">
        <v>530</v>
      </c>
      <c r="B802">
        <v>8</v>
      </c>
      <c r="C802" s="82" t="s">
        <v>2137</v>
      </c>
      <c r="D802" t="s">
        <v>531</v>
      </c>
    </row>
    <row r="803" spans="1:4" ht="12.75">
      <c r="A803" t="s">
        <v>532</v>
      </c>
      <c r="B803">
        <v>4.5</v>
      </c>
      <c r="C803" s="82" t="s">
        <v>2137</v>
      </c>
      <c r="D803" t="s">
        <v>533</v>
      </c>
    </row>
    <row r="804" spans="1:3" ht="12.75">
      <c r="A804" t="s">
        <v>534</v>
      </c>
      <c r="B804">
        <v>16</v>
      </c>
      <c r="C804" s="82" t="s">
        <v>2137</v>
      </c>
    </row>
    <row r="805" spans="1:3" ht="12.75">
      <c r="A805" t="s">
        <v>535</v>
      </c>
      <c r="B805">
        <v>14</v>
      </c>
      <c r="C805" s="82" t="s">
        <v>2137</v>
      </c>
    </row>
    <row r="806" spans="1:3" ht="12.75">
      <c r="A806" t="s">
        <v>536</v>
      </c>
      <c r="B806">
        <v>16</v>
      </c>
      <c r="C806" s="82" t="s">
        <v>2137</v>
      </c>
    </row>
    <row r="807" spans="1:4" ht="12.75">
      <c r="A807" t="s">
        <v>537</v>
      </c>
      <c r="B807">
        <v>8.5</v>
      </c>
      <c r="C807" s="82" t="s">
        <v>2137</v>
      </c>
      <c r="D807" t="s">
        <v>538</v>
      </c>
    </row>
    <row r="808" spans="1:3" ht="12.75">
      <c r="A808" t="s">
        <v>539</v>
      </c>
      <c r="B808">
        <v>9.5</v>
      </c>
      <c r="C808" s="82" t="s">
        <v>2137</v>
      </c>
    </row>
    <row r="809" spans="1:4" ht="12.75">
      <c r="A809" t="s">
        <v>540</v>
      </c>
      <c r="B809">
        <v>8.5</v>
      </c>
      <c r="C809" s="82" t="s">
        <v>2137</v>
      </c>
      <c r="D809" t="s">
        <v>541</v>
      </c>
    </row>
    <row r="810" spans="1:4" ht="12.75">
      <c r="A810" t="s">
        <v>542</v>
      </c>
      <c r="B810">
        <v>3.5</v>
      </c>
      <c r="C810" s="82" t="s">
        <v>2137</v>
      </c>
      <c r="D810" t="s">
        <v>543</v>
      </c>
    </row>
    <row r="811" spans="1:4" ht="12.75">
      <c r="A811" t="s">
        <v>544</v>
      </c>
      <c r="B811">
        <v>3</v>
      </c>
      <c r="C811" s="82" t="s">
        <v>2137</v>
      </c>
      <c r="D811" t="s">
        <v>545</v>
      </c>
    </row>
    <row r="812" spans="1:4" ht="12.75">
      <c r="A812" t="s">
        <v>546</v>
      </c>
      <c r="B812">
        <v>2.5</v>
      </c>
      <c r="C812" s="82" t="s">
        <v>2137</v>
      </c>
      <c r="D812" t="s">
        <v>547</v>
      </c>
    </row>
    <row r="813" spans="1:4" ht="12.75">
      <c r="A813" t="s">
        <v>548</v>
      </c>
      <c r="B813">
        <v>0.5</v>
      </c>
      <c r="C813" s="82" t="s">
        <v>2137</v>
      </c>
      <c r="D813" t="s">
        <v>549</v>
      </c>
    </row>
    <row r="814" spans="1:4" ht="12.75">
      <c r="A814" t="s">
        <v>550</v>
      </c>
      <c r="B814">
        <v>0.5</v>
      </c>
      <c r="C814" s="82" t="s">
        <v>2137</v>
      </c>
      <c r="D814" t="s">
        <v>551</v>
      </c>
    </row>
    <row r="815" spans="1:4" ht="12.75">
      <c r="A815" t="s">
        <v>552</v>
      </c>
      <c r="B815">
        <v>7.5</v>
      </c>
      <c r="C815" s="82" t="s">
        <v>2137</v>
      </c>
      <c r="D815" t="s">
        <v>553</v>
      </c>
    </row>
    <row r="816" spans="1:3" ht="12.75">
      <c r="A816" t="s">
        <v>554</v>
      </c>
      <c r="B816">
        <v>6</v>
      </c>
      <c r="C816" s="82" t="s">
        <v>2137</v>
      </c>
    </row>
    <row r="817" spans="1:3" ht="12.75">
      <c r="A817" t="s">
        <v>555</v>
      </c>
      <c r="B817">
        <v>5.5</v>
      </c>
      <c r="C817" s="82" t="s">
        <v>2137</v>
      </c>
    </row>
    <row r="818" spans="1:4" ht="12.75">
      <c r="A818" t="s">
        <v>556</v>
      </c>
      <c r="B818">
        <v>13</v>
      </c>
      <c r="C818" s="82" t="s">
        <v>2137</v>
      </c>
      <c r="D818" t="s">
        <v>557</v>
      </c>
    </row>
    <row r="819" spans="1:4" ht="12.75">
      <c r="A819" t="s">
        <v>558</v>
      </c>
      <c r="B819">
        <v>7</v>
      </c>
      <c r="C819" s="82" t="s">
        <v>2137</v>
      </c>
      <c r="D819" t="s">
        <v>557</v>
      </c>
    </row>
    <row r="820" spans="1:3" ht="12.75">
      <c r="A820" t="s">
        <v>559</v>
      </c>
      <c r="B820">
        <v>1</v>
      </c>
      <c r="C820" s="82" t="s">
        <v>2137</v>
      </c>
    </row>
    <row r="821" spans="1:3" ht="12.75">
      <c r="A821" t="s">
        <v>664</v>
      </c>
      <c r="B821">
        <v>9.5</v>
      </c>
      <c r="C821" s="82" t="s">
        <v>2136</v>
      </c>
    </row>
    <row r="822" spans="1:3" ht="12.75">
      <c r="A822" t="s">
        <v>665</v>
      </c>
      <c r="B822">
        <v>9.5</v>
      </c>
      <c r="C822" s="82" t="s">
        <v>2136</v>
      </c>
    </row>
    <row r="823" spans="1:3" ht="12.75">
      <c r="A823" t="s">
        <v>666</v>
      </c>
      <c r="B823">
        <v>12.5</v>
      </c>
      <c r="C823" s="82" t="s">
        <v>2136</v>
      </c>
    </row>
    <row r="824" spans="1:4" ht="12.75">
      <c r="A824" t="s">
        <v>667</v>
      </c>
      <c r="B824">
        <v>14</v>
      </c>
      <c r="C824" s="82" t="s">
        <v>2136</v>
      </c>
      <c r="D824" t="s">
        <v>4094</v>
      </c>
    </row>
    <row r="825" spans="1:4" ht="12.75">
      <c r="A825" t="s">
        <v>668</v>
      </c>
      <c r="B825">
        <v>13</v>
      </c>
      <c r="C825" s="82" t="s">
        <v>2136</v>
      </c>
      <c r="D825" t="s">
        <v>4095</v>
      </c>
    </row>
    <row r="826" spans="1:3" ht="12.75">
      <c r="A826" t="s">
        <v>669</v>
      </c>
      <c r="B826">
        <v>8</v>
      </c>
      <c r="C826" s="82" t="s">
        <v>2136</v>
      </c>
    </row>
    <row r="827" spans="1:4" ht="12.75">
      <c r="A827" t="s">
        <v>670</v>
      </c>
      <c r="B827">
        <v>14.5</v>
      </c>
      <c r="C827" s="82" t="s">
        <v>2136</v>
      </c>
      <c r="D827" t="s">
        <v>4096</v>
      </c>
    </row>
    <row r="828" spans="1:3" ht="12.75">
      <c r="A828" t="s">
        <v>4097</v>
      </c>
      <c r="B828">
        <v>7</v>
      </c>
      <c r="C828" s="82" t="s">
        <v>2136</v>
      </c>
    </row>
    <row r="829" spans="1:3" ht="12.75">
      <c r="A829" t="s">
        <v>1620</v>
      </c>
      <c r="B829">
        <v>5</v>
      </c>
      <c r="C829" s="82" t="s">
        <v>2136</v>
      </c>
    </row>
    <row r="830" spans="1:3" ht="12.75">
      <c r="A830" t="s">
        <v>301</v>
      </c>
      <c r="B830">
        <v>6</v>
      </c>
      <c r="C830" s="82" t="s">
        <v>2136</v>
      </c>
    </row>
    <row r="831" spans="1:3" ht="12.75">
      <c r="A831" t="s">
        <v>671</v>
      </c>
      <c r="B831">
        <v>3.5</v>
      </c>
      <c r="C831" s="82" t="s">
        <v>2136</v>
      </c>
    </row>
    <row r="832" spans="1:3" ht="12.75">
      <c r="A832" t="s">
        <v>672</v>
      </c>
      <c r="B832">
        <v>3</v>
      </c>
      <c r="C832" s="82" t="s">
        <v>2136</v>
      </c>
    </row>
    <row r="833" spans="1:3" ht="12.75">
      <c r="A833" t="s">
        <v>673</v>
      </c>
      <c r="B833">
        <v>4.5</v>
      </c>
      <c r="C833" s="82" t="s">
        <v>2136</v>
      </c>
    </row>
    <row r="834" spans="1:3" ht="12.75">
      <c r="A834" t="s">
        <v>4098</v>
      </c>
      <c r="B834">
        <v>0</v>
      </c>
      <c r="C834" s="82" t="s">
        <v>2136</v>
      </c>
    </row>
    <row r="835" spans="1:3" ht="12.75">
      <c r="A835" t="s">
        <v>1083</v>
      </c>
      <c r="B835">
        <v>10</v>
      </c>
      <c r="C835" s="82" t="s">
        <v>2136</v>
      </c>
    </row>
    <row r="836" spans="1:3" ht="12.75">
      <c r="A836" t="s">
        <v>674</v>
      </c>
      <c r="B836">
        <v>6.5</v>
      </c>
      <c r="C836" s="82" t="s">
        <v>2136</v>
      </c>
    </row>
    <row r="837" spans="1:3" ht="12.75">
      <c r="A837" t="s">
        <v>675</v>
      </c>
      <c r="B837">
        <v>7.5</v>
      </c>
      <c r="C837" s="82" t="s">
        <v>2136</v>
      </c>
    </row>
    <row r="838" spans="1:3" ht="12.75">
      <c r="A838" t="s">
        <v>676</v>
      </c>
      <c r="B838">
        <v>6.5</v>
      </c>
      <c r="C838" s="82" t="s">
        <v>2136</v>
      </c>
    </row>
    <row r="839" spans="1:3" ht="12.75">
      <c r="A839" t="s">
        <v>1179</v>
      </c>
      <c r="B839">
        <v>9</v>
      </c>
      <c r="C839" s="82" t="s">
        <v>2136</v>
      </c>
    </row>
    <row r="840" spans="1:3" ht="12.75">
      <c r="A840" t="s">
        <v>1180</v>
      </c>
      <c r="B840">
        <v>8.5</v>
      </c>
      <c r="C840" s="82" t="s">
        <v>2136</v>
      </c>
    </row>
    <row r="841" spans="1:3" ht="12.75">
      <c r="A841" t="s">
        <v>1181</v>
      </c>
      <c r="B841">
        <v>11</v>
      </c>
      <c r="C841" s="82" t="s">
        <v>2136</v>
      </c>
    </row>
    <row r="842" spans="1:3" ht="12.75">
      <c r="A842" t="s">
        <v>1182</v>
      </c>
      <c r="B842">
        <v>7</v>
      </c>
      <c r="C842" s="82" t="s">
        <v>2136</v>
      </c>
    </row>
    <row r="843" spans="1:3" ht="12.75">
      <c r="A843" t="s">
        <v>1183</v>
      </c>
      <c r="B843">
        <v>9.5</v>
      </c>
      <c r="C843" s="82" t="s">
        <v>2136</v>
      </c>
    </row>
    <row r="844" spans="1:3" ht="12.75">
      <c r="A844" t="s">
        <v>1184</v>
      </c>
      <c r="B844">
        <v>15</v>
      </c>
      <c r="C844" s="82" t="s">
        <v>2136</v>
      </c>
    </row>
    <row r="845" spans="1:3" ht="12.75">
      <c r="A845" t="s">
        <v>1185</v>
      </c>
      <c r="B845">
        <v>16</v>
      </c>
      <c r="C845" s="82" t="s">
        <v>2136</v>
      </c>
    </row>
    <row r="846" spans="1:3" ht="12.75">
      <c r="A846" t="s">
        <v>330</v>
      </c>
      <c r="B846">
        <v>7</v>
      </c>
      <c r="C846" s="82" t="s">
        <v>2136</v>
      </c>
    </row>
    <row r="847" spans="1:3" ht="12.75">
      <c r="A847" t="s">
        <v>1186</v>
      </c>
      <c r="B847">
        <v>11</v>
      </c>
      <c r="C847" s="82" t="s">
        <v>2136</v>
      </c>
    </row>
    <row r="848" spans="1:3" ht="12.75">
      <c r="A848" t="s">
        <v>4099</v>
      </c>
      <c r="B848">
        <v>5</v>
      </c>
      <c r="C848" s="82" t="s">
        <v>2136</v>
      </c>
    </row>
    <row r="849" spans="1:3" ht="12.75">
      <c r="A849" t="s">
        <v>4100</v>
      </c>
      <c r="B849">
        <v>15</v>
      </c>
      <c r="C849" s="82" t="s">
        <v>2136</v>
      </c>
    </row>
    <row r="850" spans="1:3" ht="12.75">
      <c r="A850" t="s">
        <v>4101</v>
      </c>
      <c r="B850">
        <v>9</v>
      </c>
      <c r="C850" s="82" t="s">
        <v>2136</v>
      </c>
    </row>
    <row r="851" spans="1:3" ht="12.75">
      <c r="A851" t="s">
        <v>1187</v>
      </c>
      <c r="B851">
        <v>14</v>
      </c>
      <c r="C851" s="82" t="s">
        <v>2136</v>
      </c>
    </row>
    <row r="852" spans="1:3" ht="12.75">
      <c r="A852" t="s">
        <v>1188</v>
      </c>
      <c r="B852">
        <v>9</v>
      </c>
      <c r="C852" s="82" t="s">
        <v>2136</v>
      </c>
    </row>
    <row r="853" spans="1:3" ht="12.75">
      <c r="A853" t="s">
        <v>4102</v>
      </c>
      <c r="B853">
        <v>0.5</v>
      </c>
      <c r="C853" s="82" t="s">
        <v>2136</v>
      </c>
    </row>
    <row r="854" spans="1:3" ht="12.75">
      <c r="A854" t="s">
        <v>4103</v>
      </c>
      <c r="B854">
        <v>3.5</v>
      </c>
      <c r="C854" s="82" t="s">
        <v>2136</v>
      </c>
    </row>
    <row r="855" spans="1:3" ht="12.75">
      <c r="A855" t="s">
        <v>4104</v>
      </c>
      <c r="B855">
        <v>3</v>
      </c>
      <c r="C855" s="82" t="s">
        <v>2136</v>
      </c>
    </row>
    <row r="856" spans="1:3" ht="12.75">
      <c r="A856" t="s">
        <v>1189</v>
      </c>
      <c r="B856">
        <v>5</v>
      </c>
      <c r="C856" s="82" t="s">
        <v>2136</v>
      </c>
    </row>
    <row r="857" spans="1:3" ht="12.75">
      <c r="A857" t="s">
        <v>1190</v>
      </c>
      <c r="B857">
        <v>13.5</v>
      </c>
      <c r="C857" s="82" t="s">
        <v>2136</v>
      </c>
    </row>
    <row r="858" spans="1:3" ht="12.75">
      <c r="A858" t="s">
        <v>624</v>
      </c>
      <c r="B858">
        <v>7</v>
      </c>
      <c r="C858" s="82" t="s">
        <v>2136</v>
      </c>
    </row>
    <row r="859" spans="1:3" ht="12.75">
      <c r="A859" t="s">
        <v>276</v>
      </c>
      <c r="B859">
        <v>6</v>
      </c>
      <c r="C859" s="82" t="s">
        <v>2136</v>
      </c>
    </row>
    <row r="860" spans="1:3" ht="12.75">
      <c r="A860" t="s">
        <v>277</v>
      </c>
      <c r="B860">
        <v>6.5</v>
      </c>
      <c r="C860" s="82" t="s">
        <v>2136</v>
      </c>
    </row>
    <row r="861" spans="1:3" ht="12.75">
      <c r="A861" t="s">
        <v>325</v>
      </c>
      <c r="B861">
        <v>7</v>
      </c>
      <c r="C861" s="82" t="s">
        <v>2136</v>
      </c>
    </row>
    <row r="862" spans="1:3" ht="12.75">
      <c r="A862" t="s">
        <v>1191</v>
      </c>
      <c r="B862">
        <v>17</v>
      </c>
      <c r="C862" s="82" t="s">
        <v>2136</v>
      </c>
    </row>
    <row r="863" spans="1:3" ht="12.75">
      <c r="A863" t="s">
        <v>1192</v>
      </c>
      <c r="B863">
        <v>8</v>
      </c>
      <c r="C863" s="82" t="s">
        <v>2136</v>
      </c>
    </row>
    <row r="864" spans="1:3" ht="12.75">
      <c r="A864" t="s">
        <v>4105</v>
      </c>
      <c r="B864">
        <v>7</v>
      </c>
      <c r="C864" s="82" t="s">
        <v>2136</v>
      </c>
    </row>
    <row r="865" spans="1:3" ht="12.75">
      <c r="A865" t="s">
        <v>1193</v>
      </c>
      <c r="B865">
        <v>10</v>
      </c>
      <c r="C865" s="82" t="s">
        <v>2136</v>
      </c>
    </row>
    <row r="866" spans="1:3" ht="12.75">
      <c r="A866" t="s">
        <v>1194</v>
      </c>
      <c r="B866">
        <v>11</v>
      </c>
      <c r="C866" s="82" t="s">
        <v>2136</v>
      </c>
    </row>
    <row r="867" spans="1:3" ht="12.75">
      <c r="A867" t="s">
        <v>4106</v>
      </c>
      <c r="B867">
        <v>12.5</v>
      </c>
      <c r="C867" s="82" t="s">
        <v>2136</v>
      </c>
    </row>
    <row r="868" spans="1:3" ht="12.75">
      <c r="A868" t="s">
        <v>1195</v>
      </c>
      <c r="B868">
        <v>11.5</v>
      </c>
      <c r="C868" s="82" t="s">
        <v>2136</v>
      </c>
    </row>
    <row r="869" spans="1:3" ht="12.75">
      <c r="A869" t="s">
        <v>353</v>
      </c>
      <c r="B869">
        <v>5.5</v>
      </c>
      <c r="C869" s="82" t="s">
        <v>2134</v>
      </c>
    </row>
    <row r="870" spans="1:3" ht="12.75">
      <c r="A870" t="s">
        <v>291</v>
      </c>
      <c r="B870">
        <v>6.5</v>
      </c>
      <c r="C870" s="82" t="s">
        <v>2134</v>
      </c>
    </row>
    <row r="871" spans="1:3" ht="12.75">
      <c r="A871" t="s">
        <v>292</v>
      </c>
      <c r="B871">
        <v>5.5</v>
      </c>
      <c r="C871" s="82" t="s">
        <v>2134</v>
      </c>
    </row>
    <row r="872" spans="1:3" ht="12.75">
      <c r="A872" t="s">
        <v>1805</v>
      </c>
      <c r="B872">
        <v>5.5</v>
      </c>
      <c r="C872" s="82" t="s">
        <v>2134</v>
      </c>
    </row>
    <row r="873" spans="1:3" ht="12.75">
      <c r="A873" t="s">
        <v>293</v>
      </c>
      <c r="B873">
        <v>5</v>
      </c>
      <c r="C873" s="82" t="s">
        <v>2134</v>
      </c>
    </row>
    <row r="874" spans="1:3" ht="12.75">
      <c r="A874" t="s">
        <v>1806</v>
      </c>
      <c r="B874">
        <v>15</v>
      </c>
      <c r="C874" s="82" t="s">
        <v>2134</v>
      </c>
    </row>
    <row r="875" spans="1:3" ht="12.75">
      <c r="A875" t="s">
        <v>354</v>
      </c>
      <c r="B875">
        <v>15</v>
      </c>
      <c r="C875" s="82" t="s">
        <v>2134</v>
      </c>
    </row>
    <row r="876" spans="1:3" ht="12.75">
      <c r="A876" t="s">
        <v>355</v>
      </c>
      <c r="B876">
        <v>20</v>
      </c>
      <c r="C876" s="82" t="s">
        <v>2134</v>
      </c>
    </row>
    <row r="877" spans="1:3" ht="12.75">
      <c r="A877" t="s">
        <v>356</v>
      </c>
      <c r="B877">
        <v>23</v>
      </c>
      <c r="C877" s="82" t="s">
        <v>2134</v>
      </c>
    </row>
    <row r="878" spans="1:3" ht="12.75">
      <c r="A878" t="s">
        <v>305</v>
      </c>
      <c r="B878">
        <v>7</v>
      </c>
      <c r="C878" s="82" t="s">
        <v>2134</v>
      </c>
    </row>
    <row r="879" spans="1:3" ht="12.75">
      <c r="A879" t="s">
        <v>357</v>
      </c>
      <c r="B879">
        <v>9</v>
      </c>
      <c r="C879" s="82" t="s">
        <v>2134</v>
      </c>
    </row>
    <row r="880" spans="1:3" ht="12.75">
      <c r="A880" t="s">
        <v>3980</v>
      </c>
      <c r="B880">
        <v>7</v>
      </c>
      <c r="C880" s="82" t="s">
        <v>2134</v>
      </c>
    </row>
    <row r="881" spans="1:3" ht="12.75">
      <c r="A881" t="s">
        <v>3981</v>
      </c>
      <c r="B881">
        <v>9</v>
      </c>
      <c r="C881" s="82" t="s">
        <v>2134</v>
      </c>
    </row>
    <row r="882" spans="1:3" ht="12.75">
      <c r="A882" t="s">
        <v>358</v>
      </c>
      <c r="B882">
        <v>4.5</v>
      </c>
      <c r="C882" s="82" t="s">
        <v>2134</v>
      </c>
    </row>
    <row r="883" spans="1:3" ht="12.75">
      <c r="A883" t="s">
        <v>359</v>
      </c>
      <c r="B883">
        <v>2.5</v>
      </c>
      <c r="C883" s="82" t="s">
        <v>2134</v>
      </c>
    </row>
    <row r="884" spans="1:3" ht="12.75">
      <c r="A884" t="s">
        <v>319</v>
      </c>
      <c r="B884">
        <v>7</v>
      </c>
      <c r="C884" s="82" t="s">
        <v>2134</v>
      </c>
    </row>
    <row r="885" spans="1:3" ht="12.75">
      <c r="A885" t="s">
        <v>330</v>
      </c>
      <c r="B885">
        <v>9</v>
      </c>
      <c r="C885" s="82" t="s">
        <v>2134</v>
      </c>
    </row>
    <row r="886" spans="1:3" ht="12.75">
      <c r="A886" t="s">
        <v>352</v>
      </c>
      <c r="B886">
        <v>8</v>
      </c>
      <c r="C886" s="82" t="s">
        <v>2134</v>
      </c>
    </row>
    <row r="887" spans="1:3" ht="12.75">
      <c r="A887" t="s">
        <v>351</v>
      </c>
      <c r="B887">
        <v>5</v>
      </c>
      <c r="C887" s="82" t="s">
        <v>2134</v>
      </c>
    </row>
    <row r="888" spans="1:3" ht="12.75">
      <c r="A888" t="s">
        <v>350</v>
      </c>
      <c r="B888">
        <v>1.5</v>
      </c>
      <c r="C888" s="82" t="s">
        <v>2134</v>
      </c>
    </row>
    <row r="889" spans="1:3" ht="12.75">
      <c r="A889" t="s">
        <v>349</v>
      </c>
      <c r="B889">
        <v>14</v>
      </c>
      <c r="C889" s="82" t="s">
        <v>2134</v>
      </c>
    </row>
    <row r="890" spans="1:3" ht="12.75">
      <c r="A890" t="s">
        <v>348</v>
      </c>
      <c r="B890">
        <v>11</v>
      </c>
      <c r="C890" s="82" t="s">
        <v>2134</v>
      </c>
    </row>
    <row r="891" spans="1:3" ht="12.75">
      <c r="A891" t="s">
        <v>347</v>
      </c>
      <c r="B891">
        <v>16</v>
      </c>
      <c r="C891" s="82" t="s">
        <v>2134</v>
      </c>
    </row>
    <row r="892" spans="1:3" ht="12.75">
      <c r="A892" t="s">
        <v>346</v>
      </c>
      <c r="B892">
        <v>19.5</v>
      </c>
      <c r="C892" s="82" t="s">
        <v>2134</v>
      </c>
    </row>
    <row r="893" spans="1:3" ht="12.75">
      <c r="A893" t="s">
        <v>345</v>
      </c>
      <c r="B893">
        <v>17</v>
      </c>
      <c r="C893" s="82" t="s">
        <v>2134</v>
      </c>
    </row>
    <row r="894" spans="1:3" ht="12.75">
      <c r="A894" t="s">
        <v>344</v>
      </c>
      <c r="B894">
        <v>9</v>
      </c>
      <c r="C894" s="82" t="s">
        <v>2134</v>
      </c>
    </row>
    <row r="895" spans="1:3" ht="12.75">
      <c r="A895" t="s">
        <v>291</v>
      </c>
      <c r="B895">
        <v>11.5</v>
      </c>
      <c r="C895" s="82" t="s">
        <v>2133</v>
      </c>
    </row>
    <row r="896" spans="1:3" ht="12.75">
      <c r="A896" t="s">
        <v>292</v>
      </c>
      <c r="B896">
        <v>10</v>
      </c>
      <c r="C896" s="82" t="s">
        <v>2133</v>
      </c>
    </row>
    <row r="897" spans="1:3" ht="12.75">
      <c r="A897" t="s">
        <v>293</v>
      </c>
      <c r="B897">
        <v>10</v>
      </c>
      <c r="C897" s="82" t="s">
        <v>2133</v>
      </c>
    </row>
    <row r="898" spans="1:3" ht="12.75">
      <c r="A898" t="s">
        <v>27</v>
      </c>
      <c r="B898">
        <v>11</v>
      </c>
      <c r="C898" s="82" t="s">
        <v>2133</v>
      </c>
    </row>
    <row r="899" spans="1:3" ht="12.75">
      <c r="A899" t="s">
        <v>296</v>
      </c>
      <c r="B899">
        <v>6.5</v>
      </c>
      <c r="C899" s="82" t="s">
        <v>2133</v>
      </c>
    </row>
    <row r="900" spans="1:3" ht="12.75">
      <c r="A900" t="s">
        <v>294</v>
      </c>
      <c r="B900">
        <v>3.5</v>
      </c>
      <c r="C900" s="82" t="s">
        <v>2133</v>
      </c>
    </row>
    <row r="901" spans="1:3" ht="12.75">
      <c r="A901" t="s">
        <v>295</v>
      </c>
      <c r="B901">
        <v>12</v>
      </c>
      <c r="C901" s="82" t="s">
        <v>2133</v>
      </c>
    </row>
    <row r="902" spans="1:3" ht="12.75">
      <c r="A902" t="s">
        <v>297</v>
      </c>
      <c r="B902">
        <v>10</v>
      </c>
      <c r="C902" s="82" t="s">
        <v>2133</v>
      </c>
    </row>
    <row r="903" spans="1:3" ht="12.75">
      <c r="A903" t="s">
        <v>298</v>
      </c>
      <c r="B903">
        <v>0</v>
      </c>
      <c r="C903" s="82" t="s">
        <v>2133</v>
      </c>
    </row>
    <row r="904" spans="1:3" ht="12.75">
      <c r="A904" t="s">
        <v>299</v>
      </c>
      <c r="B904">
        <v>3.5</v>
      </c>
      <c r="C904" s="82" t="s">
        <v>2133</v>
      </c>
    </row>
    <row r="905" spans="1:3" ht="12.75">
      <c r="A905" t="s">
        <v>300</v>
      </c>
      <c r="B905">
        <v>4</v>
      </c>
      <c r="C905" s="82" t="s">
        <v>2133</v>
      </c>
    </row>
    <row r="906" spans="1:3" ht="12.75">
      <c r="A906" t="s">
        <v>301</v>
      </c>
      <c r="B906">
        <v>3.5</v>
      </c>
      <c r="C906" s="82" t="s">
        <v>2133</v>
      </c>
    </row>
    <row r="907" spans="1:3" ht="12.75">
      <c r="A907" t="s">
        <v>302</v>
      </c>
      <c r="B907">
        <v>7</v>
      </c>
      <c r="C907" s="82" t="s">
        <v>2133</v>
      </c>
    </row>
    <row r="908" spans="1:3" ht="12.75">
      <c r="A908" t="s">
        <v>1792</v>
      </c>
      <c r="B908">
        <v>3</v>
      </c>
      <c r="C908" s="82" t="s">
        <v>2133</v>
      </c>
    </row>
    <row r="909" spans="1:3" ht="12.75">
      <c r="A909" t="s">
        <v>303</v>
      </c>
      <c r="B909">
        <v>7.5</v>
      </c>
      <c r="C909" s="82" t="s">
        <v>2133</v>
      </c>
    </row>
    <row r="910" spans="1:3" ht="12.75">
      <c r="A910" t="s">
        <v>304</v>
      </c>
      <c r="B910">
        <v>5.5</v>
      </c>
      <c r="C910" s="82" t="s">
        <v>2133</v>
      </c>
    </row>
    <row r="911" spans="1:3" ht="12.75">
      <c r="A911" t="s">
        <v>717</v>
      </c>
      <c r="B911">
        <v>3</v>
      </c>
      <c r="C911" s="82" t="s">
        <v>2133</v>
      </c>
    </row>
    <row r="912" spans="1:3" ht="12.75">
      <c r="A912" t="s">
        <v>305</v>
      </c>
      <c r="B912">
        <v>5</v>
      </c>
      <c r="C912" s="82" t="s">
        <v>2133</v>
      </c>
    </row>
    <row r="913" spans="1:3" ht="12.75">
      <c r="A913" t="s">
        <v>306</v>
      </c>
      <c r="B913">
        <v>7.5</v>
      </c>
      <c r="C913" s="82" t="s">
        <v>2133</v>
      </c>
    </row>
    <row r="914" spans="1:3" ht="12.75">
      <c r="A914" t="s">
        <v>307</v>
      </c>
      <c r="B914">
        <v>6</v>
      </c>
      <c r="C914" s="82" t="s">
        <v>2133</v>
      </c>
    </row>
    <row r="915" spans="1:3" ht="12.75">
      <c r="A915" t="s">
        <v>308</v>
      </c>
      <c r="B915">
        <v>6.5</v>
      </c>
      <c r="C915" s="82" t="s">
        <v>2133</v>
      </c>
    </row>
    <row r="916" spans="1:3" ht="12.75">
      <c r="A916" t="s">
        <v>309</v>
      </c>
      <c r="B916">
        <v>5.5</v>
      </c>
      <c r="C916" s="82" t="s">
        <v>2133</v>
      </c>
    </row>
    <row r="917" spans="1:3" ht="12.75">
      <c r="A917" t="s">
        <v>162</v>
      </c>
      <c r="B917">
        <v>1.5</v>
      </c>
      <c r="C917" s="82" t="s">
        <v>2133</v>
      </c>
    </row>
    <row r="918" spans="1:3" ht="12.75">
      <c r="A918" t="s">
        <v>989</v>
      </c>
      <c r="B918">
        <v>10.5</v>
      </c>
      <c r="C918" s="82" t="s">
        <v>2133</v>
      </c>
    </row>
    <row r="919" spans="1:3" ht="12.75">
      <c r="A919" t="s">
        <v>1899</v>
      </c>
      <c r="B919">
        <v>9</v>
      </c>
      <c r="C919" s="82" t="s">
        <v>2133</v>
      </c>
    </row>
    <row r="920" spans="1:3" ht="12.75">
      <c r="A920" t="s">
        <v>990</v>
      </c>
      <c r="B920">
        <v>10.5</v>
      </c>
      <c r="C920" s="82" t="s">
        <v>2133</v>
      </c>
    </row>
    <row r="921" spans="1:3" ht="12.75">
      <c r="A921" t="s">
        <v>1897</v>
      </c>
      <c r="B921">
        <v>6.5</v>
      </c>
      <c r="C921" s="82" t="s">
        <v>2133</v>
      </c>
    </row>
    <row r="922" spans="1:3" ht="12.75">
      <c r="A922" t="s">
        <v>1898</v>
      </c>
      <c r="B922">
        <v>7.5</v>
      </c>
      <c r="C922" s="82" t="s">
        <v>2133</v>
      </c>
    </row>
    <row r="923" spans="1:3" ht="12.75">
      <c r="A923" t="s">
        <v>310</v>
      </c>
      <c r="B923">
        <v>7.5</v>
      </c>
      <c r="C923" s="82" t="s">
        <v>2133</v>
      </c>
    </row>
    <row r="924" spans="1:3" ht="12.75">
      <c r="A924" t="s">
        <v>311</v>
      </c>
      <c r="B924">
        <v>7</v>
      </c>
      <c r="C924" s="82" t="s">
        <v>2133</v>
      </c>
    </row>
    <row r="925" spans="1:3" ht="12.75">
      <c r="A925" t="s">
        <v>312</v>
      </c>
      <c r="B925">
        <v>8.5</v>
      </c>
      <c r="C925" s="82" t="s">
        <v>2133</v>
      </c>
    </row>
    <row r="926" spans="1:3" ht="12.75">
      <c r="A926" t="s">
        <v>313</v>
      </c>
      <c r="B926">
        <v>5.5</v>
      </c>
      <c r="C926" s="82" t="s">
        <v>2133</v>
      </c>
    </row>
    <row r="927" spans="1:3" ht="12.75">
      <c r="A927" t="s">
        <v>314</v>
      </c>
      <c r="B927">
        <v>9.5</v>
      </c>
      <c r="C927" s="82" t="s">
        <v>2133</v>
      </c>
    </row>
    <row r="928" spans="1:3" ht="12.75">
      <c r="A928" t="s">
        <v>315</v>
      </c>
      <c r="B928">
        <v>9.5</v>
      </c>
      <c r="C928" s="82" t="s">
        <v>2133</v>
      </c>
    </row>
    <row r="929" spans="1:3" ht="12.75">
      <c r="A929" t="s">
        <v>316</v>
      </c>
      <c r="B929">
        <v>10</v>
      </c>
      <c r="C929" s="82" t="s">
        <v>2133</v>
      </c>
    </row>
    <row r="930" spans="1:3" ht="12.75">
      <c r="A930" t="s">
        <v>317</v>
      </c>
      <c r="B930">
        <v>12.5</v>
      </c>
      <c r="C930" s="82" t="s">
        <v>2133</v>
      </c>
    </row>
    <row r="931" spans="1:3" ht="12.75">
      <c r="A931" t="s">
        <v>318</v>
      </c>
      <c r="B931">
        <v>14</v>
      </c>
      <c r="C931" s="82" t="s">
        <v>2133</v>
      </c>
    </row>
    <row r="932" spans="1:3" ht="12.75">
      <c r="A932" t="s">
        <v>1793</v>
      </c>
      <c r="B932">
        <v>5.5</v>
      </c>
      <c r="C932" s="82" t="s">
        <v>2133</v>
      </c>
    </row>
    <row r="933" spans="1:3" ht="12.75">
      <c r="A933" t="s">
        <v>1794</v>
      </c>
      <c r="B933">
        <v>10</v>
      </c>
      <c r="C933" s="82" t="s">
        <v>2133</v>
      </c>
    </row>
    <row r="934" spans="1:3" ht="12.75">
      <c r="A934" t="s">
        <v>1795</v>
      </c>
      <c r="B934">
        <v>7</v>
      </c>
      <c r="C934" s="82" t="s">
        <v>2133</v>
      </c>
    </row>
    <row r="935" spans="1:3" ht="12.75">
      <c r="A935" t="s">
        <v>1796</v>
      </c>
      <c r="B935">
        <v>5</v>
      </c>
      <c r="C935" s="82" t="s">
        <v>2133</v>
      </c>
    </row>
    <row r="936" spans="1:3" ht="12.75">
      <c r="A936" t="s">
        <v>1797</v>
      </c>
      <c r="B936">
        <v>1</v>
      </c>
      <c r="C936" s="82" t="s">
        <v>2133</v>
      </c>
    </row>
    <row r="937" spans="1:3" ht="12.75">
      <c r="A937" t="s">
        <v>1798</v>
      </c>
      <c r="B937">
        <v>1</v>
      </c>
      <c r="C937" s="82" t="s">
        <v>2133</v>
      </c>
    </row>
    <row r="938" spans="1:3" ht="12.75">
      <c r="A938" t="s">
        <v>1799</v>
      </c>
      <c r="B938">
        <v>1</v>
      </c>
      <c r="C938" s="82" t="s">
        <v>2133</v>
      </c>
    </row>
    <row r="939" spans="1:3" ht="12.75">
      <c r="A939" t="s">
        <v>1800</v>
      </c>
      <c r="B939">
        <v>4</v>
      </c>
      <c r="C939" s="82" t="s">
        <v>2133</v>
      </c>
    </row>
    <row r="940" spans="1:3" ht="12.75">
      <c r="A940" t="s">
        <v>1802</v>
      </c>
      <c r="B940">
        <v>5</v>
      </c>
      <c r="C940" s="82" t="s">
        <v>2133</v>
      </c>
    </row>
    <row r="941" spans="1:3" ht="12.75">
      <c r="A941" t="s">
        <v>1801</v>
      </c>
      <c r="B941">
        <v>4.5</v>
      </c>
      <c r="C941" s="82" t="s">
        <v>2133</v>
      </c>
    </row>
    <row r="942" spans="1:3" ht="12.75">
      <c r="A942" t="s">
        <v>1803</v>
      </c>
      <c r="B942">
        <v>9</v>
      </c>
      <c r="C942" s="82" t="s">
        <v>2133</v>
      </c>
    </row>
    <row r="943" spans="1:3" ht="12.75">
      <c r="A943" t="s">
        <v>1804</v>
      </c>
      <c r="B943">
        <v>6.5</v>
      </c>
      <c r="C943" s="82" t="s">
        <v>2133</v>
      </c>
    </row>
    <row r="944" spans="1:4" ht="12.75">
      <c r="A944" t="s">
        <v>343</v>
      </c>
      <c r="B944">
        <v>17</v>
      </c>
      <c r="C944" s="82" t="s">
        <v>2135</v>
      </c>
      <c r="D944" t="s">
        <v>5917</v>
      </c>
    </row>
    <row r="945" spans="1:4" ht="12.75">
      <c r="A945" t="s">
        <v>5919</v>
      </c>
      <c r="B945">
        <v>14.5</v>
      </c>
      <c r="C945" s="82" t="s">
        <v>2135</v>
      </c>
      <c r="D945" t="s">
        <v>5918</v>
      </c>
    </row>
    <row r="946" spans="1:3" ht="12.75">
      <c r="A946" t="s">
        <v>342</v>
      </c>
      <c r="B946">
        <v>7</v>
      </c>
      <c r="C946" s="82" t="s">
        <v>2135</v>
      </c>
    </row>
    <row r="947" spans="1:3" ht="12.75">
      <c r="A947" t="s">
        <v>1620</v>
      </c>
      <c r="B947">
        <v>5.5</v>
      </c>
      <c r="C947" s="82" t="s">
        <v>2135</v>
      </c>
    </row>
    <row r="948" spans="1:4" ht="12.75">
      <c r="A948" t="s">
        <v>341</v>
      </c>
      <c r="B948">
        <v>16</v>
      </c>
      <c r="C948" s="82" t="s">
        <v>2135</v>
      </c>
      <c r="D948" t="s">
        <v>5920</v>
      </c>
    </row>
    <row r="949" spans="1:3" ht="12.75">
      <c r="A949" t="s">
        <v>340</v>
      </c>
      <c r="B949">
        <v>4.5</v>
      </c>
      <c r="C949" s="82" t="s">
        <v>2135</v>
      </c>
    </row>
    <row r="950" spans="1:3" ht="12.75">
      <c r="A950" t="s">
        <v>339</v>
      </c>
      <c r="B950">
        <v>6</v>
      </c>
      <c r="C950" s="82" t="s">
        <v>2135</v>
      </c>
    </row>
    <row r="951" spans="1:3" ht="12.75">
      <c r="A951" t="s">
        <v>338</v>
      </c>
      <c r="B951">
        <v>2</v>
      </c>
      <c r="C951" s="82" t="s">
        <v>2135</v>
      </c>
    </row>
    <row r="952" spans="1:4" ht="12.75">
      <c r="A952" t="s">
        <v>337</v>
      </c>
      <c r="B952">
        <v>15</v>
      </c>
      <c r="C952" s="82" t="s">
        <v>2135</v>
      </c>
      <c r="D952" t="s">
        <v>5921</v>
      </c>
    </row>
    <row r="953" spans="1:4" ht="12.75">
      <c r="A953" t="s">
        <v>336</v>
      </c>
      <c r="B953">
        <v>9.5</v>
      </c>
      <c r="C953" s="82" t="s">
        <v>2135</v>
      </c>
      <c r="D953" t="s">
        <v>5922</v>
      </c>
    </row>
    <row r="954" spans="1:3" ht="12.75">
      <c r="A954" t="s">
        <v>5923</v>
      </c>
      <c r="B954">
        <v>6</v>
      </c>
      <c r="C954" s="82" t="s">
        <v>2135</v>
      </c>
    </row>
    <row r="955" spans="1:3" ht="12.75">
      <c r="A955" t="s">
        <v>335</v>
      </c>
      <c r="B955">
        <v>4.5</v>
      </c>
      <c r="C955" s="82" t="s">
        <v>2135</v>
      </c>
    </row>
    <row r="956" spans="1:3" ht="12.75">
      <c r="A956" t="s">
        <v>334</v>
      </c>
      <c r="B956">
        <v>7.5</v>
      </c>
      <c r="C956" s="82" t="s">
        <v>2135</v>
      </c>
    </row>
    <row r="957" spans="1:4" ht="12.75">
      <c r="A957" t="s">
        <v>333</v>
      </c>
      <c r="B957">
        <v>15</v>
      </c>
      <c r="C957" s="82" t="s">
        <v>2135</v>
      </c>
      <c r="D957" t="s">
        <v>5924</v>
      </c>
    </row>
    <row r="958" spans="1:3" ht="12.75">
      <c r="A958" t="s">
        <v>332</v>
      </c>
      <c r="B958">
        <v>13</v>
      </c>
      <c r="C958" s="82" t="s">
        <v>2135</v>
      </c>
    </row>
    <row r="959" spans="1:3" ht="12.75">
      <c r="A959" t="s">
        <v>331</v>
      </c>
      <c r="B959">
        <v>10</v>
      </c>
      <c r="C959" s="82" t="s">
        <v>2135</v>
      </c>
    </row>
    <row r="960" spans="1:3" ht="12.75">
      <c r="A960" t="s">
        <v>330</v>
      </c>
      <c r="B960">
        <v>10</v>
      </c>
      <c r="C960" s="82" t="s">
        <v>2135</v>
      </c>
    </row>
    <row r="961" spans="1:3" ht="12.75">
      <c r="A961" t="s">
        <v>329</v>
      </c>
      <c r="B961">
        <v>8</v>
      </c>
      <c r="C961" s="82" t="s">
        <v>2135</v>
      </c>
    </row>
    <row r="962" spans="1:4" ht="12.75">
      <c r="A962" t="s">
        <v>328</v>
      </c>
      <c r="B962">
        <v>14</v>
      </c>
      <c r="C962" s="82" t="s">
        <v>2135</v>
      </c>
      <c r="D962" t="s">
        <v>5925</v>
      </c>
    </row>
    <row r="963" spans="1:4" ht="12.75">
      <c r="A963" t="s">
        <v>327</v>
      </c>
      <c r="B963">
        <v>13</v>
      </c>
      <c r="C963" s="82" t="s">
        <v>2135</v>
      </c>
      <c r="D963" t="s">
        <v>5926</v>
      </c>
    </row>
    <row r="964" spans="1:4" ht="12.75">
      <c r="A964" t="s">
        <v>326</v>
      </c>
      <c r="B964">
        <v>10</v>
      </c>
      <c r="C964" s="82" t="s">
        <v>2135</v>
      </c>
      <c r="D964" t="s">
        <v>5927</v>
      </c>
    </row>
    <row r="965" spans="1:3" ht="12.75">
      <c r="A965" t="s">
        <v>624</v>
      </c>
      <c r="B965">
        <v>6</v>
      </c>
      <c r="C965" s="82" t="s">
        <v>2135</v>
      </c>
    </row>
    <row r="966" spans="1:3" ht="12.75">
      <c r="A966" t="s">
        <v>325</v>
      </c>
      <c r="B966">
        <v>8</v>
      </c>
      <c r="C966" s="82" t="s">
        <v>2135</v>
      </c>
    </row>
    <row r="967" spans="1:4" ht="12.75">
      <c r="A967" t="s">
        <v>324</v>
      </c>
      <c r="B967">
        <v>19</v>
      </c>
      <c r="C967" s="82" t="s">
        <v>2135</v>
      </c>
      <c r="D967" t="s">
        <v>5928</v>
      </c>
    </row>
    <row r="968" spans="1:4" ht="12.75">
      <c r="A968" t="s">
        <v>323</v>
      </c>
      <c r="B968">
        <v>18.5</v>
      </c>
      <c r="C968" s="82" t="s">
        <v>2135</v>
      </c>
      <c r="D968" t="s">
        <v>5930</v>
      </c>
    </row>
    <row r="969" spans="1:4" ht="12.75">
      <c r="A969" t="s">
        <v>322</v>
      </c>
      <c r="B969">
        <v>19</v>
      </c>
      <c r="C969" s="82" t="s">
        <v>2135</v>
      </c>
      <c r="D969" t="s">
        <v>5929</v>
      </c>
    </row>
    <row r="970" spans="1:4" ht="12.75">
      <c r="A970" t="s">
        <v>321</v>
      </c>
      <c r="B970">
        <v>10</v>
      </c>
      <c r="C970" s="82" t="s">
        <v>2135</v>
      </c>
      <c r="D970" t="s">
        <v>3990</v>
      </c>
    </row>
    <row r="971" spans="1:3" ht="12.75">
      <c r="A971" t="s">
        <v>307</v>
      </c>
      <c r="B971">
        <v>6</v>
      </c>
      <c r="C971" s="82" t="s">
        <v>2133</v>
      </c>
    </row>
    <row r="972" spans="1:3" ht="12.75">
      <c r="A972" t="s">
        <v>308</v>
      </c>
      <c r="B972">
        <v>6.5</v>
      </c>
      <c r="C972" s="82" t="s">
        <v>2133</v>
      </c>
    </row>
    <row r="973" spans="1:3" ht="12.75">
      <c r="A973" t="s">
        <v>309</v>
      </c>
      <c r="B973">
        <v>5.5</v>
      </c>
      <c r="C973" s="82" t="s">
        <v>2133</v>
      </c>
    </row>
    <row r="974" spans="1:3" ht="12.75">
      <c r="A974" t="s">
        <v>162</v>
      </c>
      <c r="B974">
        <v>1.5</v>
      </c>
      <c r="C974" s="82" t="s">
        <v>2133</v>
      </c>
    </row>
    <row r="975" spans="1:3" ht="12.75">
      <c r="A975" t="s">
        <v>989</v>
      </c>
      <c r="B975">
        <v>10.5</v>
      </c>
      <c r="C975" s="82" t="s">
        <v>2133</v>
      </c>
    </row>
    <row r="976" spans="1:3" ht="12.75">
      <c r="A976" t="s">
        <v>1899</v>
      </c>
      <c r="B976">
        <v>9</v>
      </c>
      <c r="C976" s="82" t="s">
        <v>2133</v>
      </c>
    </row>
    <row r="977" spans="1:3" ht="12.75">
      <c r="A977" t="s">
        <v>990</v>
      </c>
      <c r="B977">
        <v>10.5</v>
      </c>
      <c r="C977" s="82" t="s">
        <v>2133</v>
      </c>
    </row>
    <row r="978" spans="1:3" ht="12.75">
      <c r="A978" t="s">
        <v>1897</v>
      </c>
      <c r="B978">
        <v>6.5</v>
      </c>
      <c r="C978" s="82" t="s">
        <v>2133</v>
      </c>
    </row>
    <row r="979" spans="1:3" ht="12.75">
      <c r="A979" t="s">
        <v>1898</v>
      </c>
      <c r="B979">
        <v>7.5</v>
      </c>
      <c r="C979" s="82" t="s">
        <v>2133</v>
      </c>
    </row>
    <row r="980" spans="1:3" ht="12.75">
      <c r="A980" t="s">
        <v>310</v>
      </c>
      <c r="B980">
        <v>7.5</v>
      </c>
      <c r="C980" s="82" t="s">
        <v>2133</v>
      </c>
    </row>
    <row r="981" spans="1:3" ht="12.75">
      <c r="A981" t="s">
        <v>311</v>
      </c>
      <c r="B981">
        <v>7</v>
      </c>
      <c r="C981" s="82" t="s">
        <v>2133</v>
      </c>
    </row>
    <row r="982" spans="1:3" ht="12.75">
      <c r="A982" t="s">
        <v>312</v>
      </c>
      <c r="B982">
        <v>8.5</v>
      </c>
      <c r="C982" s="82" t="s">
        <v>2133</v>
      </c>
    </row>
    <row r="983" spans="1:3" ht="12.75">
      <c r="A983" t="s">
        <v>313</v>
      </c>
      <c r="B983">
        <v>5.5</v>
      </c>
      <c r="C983" s="82" t="s">
        <v>2133</v>
      </c>
    </row>
    <row r="984" spans="1:3" ht="12.75">
      <c r="A984" t="s">
        <v>314</v>
      </c>
      <c r="B984">
        <v>9.5</v>
      </c>
      <c r="C984" s="82" t="s">
        <v>2133</v>
      </c>
    </row>
    <row r="985" spans="1:3" ht="12.75">
      <c r="A985" t="s">
        <v>315</v>
      </c>
      <c r="B985">
        <v>9.5</v>
      </c>
      <c r="C985" s="82" t="s">
        <v>2133</v>
      </c>
    </row>
    <row r="986" spans="1:3" ht="12.75">
      <c r="A986" t="s">
        <v>316</v>
      </c>
      <c r="B986">
        <v>10</v>
      </c>
      <c r="C986" s="82" t="s">
        <v>2133</v>
      </c>
    </row>
    <row r="987" spans="1:3" ht="12.75">
      <c r="A987" t="s">
        <v>317</v>
      </c>
      <c r="B987">
        <v>12.5</v>
      </c>
      <c r="C987" s="82" t="s">
        <v>2133</v>
      </c>
    </row>
    <row r="988" spans="1:3" ht="12.75">
      <c r="A988" t="s">
        <v>318</v>
      </c>
      <c r="B988">
        <v>14</v>
      </c>
      <c r="C988" s="82" t="s">
        <v>2133</v>
      </c>
    </row>
    <row r="989" spans="1:3" ht="12.75">
      <c r="A989" t="s">
        <v>1793</v>
      </c>
      <c r="B989">
        <v>5.5</v>
      </c>
      <c r="C989" s="82" t="s">
        <v>2133</v>
      </c>
    </row>
    <row r="990" spans="1:3" ht="12.75">
      <c r="A990" t="s">
        <v>1794</v>
      </c>
      <c r="B990">
        <v>10</v>
      </c>
      <c r="C990" s="82" t="s">
        <v>2133</v>
      </c>
    </row>
    <row r="991" spans="1:3" ht="12.75">
      <c r="A991" t="s">
        <v>1795</v>
      </c>
      <c r="B991">
        <v>7</v>
      </c>
      <c r="C991" s="82" t="s">
        <v>2133</v>
      </c>
    </row>
    <row r="992" spans="1:3" ht="12.75">
      <c r="A992" t="s">
        <v>1796</v>
      </c>
      <c r="B992">
        <v>5</v>
      </c>
      <c r="C992" s="82" t="s">
        <v>2133</v>
      </c>
    </row>
    <row r="993" spans="1:3" ht="12.75">
      <c r="A993" t="s">
        <v>1797</v>
      </c>
      <c r="B993">
        <v>1</v>
      </c>
      <c r="C993" s="82" t="s">
        <v>2133</v>
      </c>
    </row>
    <row r="994" spans="1:3" ht="12.75">
      <c r="A994" t="s">
        <v>1798</v>
      </c>
      <c r="B994">
        <v>1</v>
      </c>
      <c r="C994" s="82" t="s">
        <v>2133</v>
      </c>
    </row>
    <row r="995" spans="1:3" ht="12.75">
      <c r="A995" t="s">
        <v>1799</v>
      </c>
      <c r="B995">
        <v>1</v>
      </c>
      <c r="C995" s="82" t="s">
        <v>2133</v>
      </c>
    </row>
    <row r="996" spans="1:3" ht="12.75">
      <c r="A996" t="s">
        <v>1800</v>
      </c>
      <c r="B996">
        <v>4</v>
      </c>
      <c r="C996" s="82" t="s">
        <v>2133</v>
      </c>
    </row>
    <row r="997" spans="1:3" ht="12.75">
      <c r="A997" t="s">
        <v>1802</v>
      </c>
      <c r="B997">
        <v>5</v>
      </c>
      <c r="C997" s="82" t="s">
        <v>2133</v>
      </c>
    </row>
    <row r="998" spans="1:3" ht="12.75">
      <c r="A998" t="s">
        <v>1801</v>
      </c>
      <c r="B998">
        <v>4.5</v>
      </c>
      <c r="C998" s="82" t="s">
        <v>2133</v>
      </c>
    </row>
    <row r="999" spans="1:3" ht="12.75">
      <c r="A999" t="s">
        <v>1803</v>
      </c>
      <c r="B999">
        <v>9</v>
      </c>
      <c r="C999" s="82" t="s">
        <v>2133</v>
      </c>
    </row>
    <row r="1000" spans="1:3" ht="12.75">
      <c r="A1000" t="s">
        <v>1804</v>
      </c>
      <c r="B1000">
        <v>6.5</v>
      </c>
      <c r="C1000" s="82" t="s">
        <v>2133</v>
      </c>
    </row>
    <row r="1001" spans="1:4" ht="12.75">
      <c r="A1001" t="s">
        <v>343</v>
      </c>
      <c r="B1001">
        <v>17</v>
      </c>
      <c r="C1001" s="82" t="s">
        <v>2135</v>
      </c>
      <c r="D1001" t="s">
        <v>5917</v>
      </c>
    </row>
    <row r="1002" spans="1:4" ht="12.75">
      <c r="A1002" t="s">
        <v>5919</v>
      </c>
      <c r="B1002">
        <v>14.5</v>
      </c>
      <c r="C1002" s="82" t="s">
        <v>2135</v>
      </c>
      <c r="D1002" t="s">
        <v>5918</v>
      </c>
    </row>
    <row r="1003" spans="1:3" ht="12.75">
      <c r="A1003" t="s">
        <v>342</v>
      </c>
      <c r="B1003">
        <v>7</v>
      </c>
      <c r="C1003" s="82" t="s">
        <v>2135</v>
      </c>
    </row>
    <row r="1004" spans="1:3" ht="12.75">
      <c r="A1004" t="s">
        <v>1620</v>
      </c>
      <c r="B1004">
        <v>5.5</v>
      </c>
      <c r="C1004" s="82" t="s">
        <v>2135</v>
      </c>
    </row>
    <row r="1005" spans="1:4" ht="12.75">
      <c r="A1005" t="s">
        <v>341</v>
      </c>
      <c r="B1005">
        <v>16</v>
      </c>
      <c r="C1005" s="82" t="s">
        <v>2135</v>
      </c>
      <c r="D1005" t="s">
        <v>5920</v>
      </c>
    </row>
    <row r="1006" spans="1:3" ht="12.75">
      <c r="A1006" t="s">
        <v>340</v>
      </c>
      <c r="B1006">
        <v>4.5</v>
      </c>
      <c r="C1006" s="82" t="s">
        <v>2135</v>
      </c>
    </row>
    <row r="1007" spans="1:3" ht="12.75">
      <c r="A1007" t="s">
        <v>339</v>
      </c>
      <c r="B1007">
        <v>6</v>
      </c>
      <c r="C1007" s="82" t="s">
        <v>2135</v>
      </c>
    </row>
    <row r="1008" spans="1:3" ht="12.75">
      <c r="A1008" t="s">
        <v>338</v>
      </c>
      <c r="B1008">
        <v>2</v>
      </c>
      <c r="C1008" s="82" t="s">
        <v>2135</v>
      </c>
    </row>
    <row r="1009" spans="1:4" ht="12.75">
      <c r="A1009" t="s">
        <v>337</v>
      </c>
      <c r="B1009">
        <v>15</v>
      </c>
      <c r="C1009" s="82" t="s">
        <v>2135</v>
      </c>
      <c r="D1009" t="s">
        <v>5921</v>
      </c>
    </row>
    <row r="1010" spans="1:4" ht="12.75">
      <c r="A1010" t="s">
        <v>336</v>
      </c>
      <c r="B1010">
        <v>9.5</v>
      </c>
      <c r="C1010" s="82" t="s">
        <v>2135</v>
      </c>
      <c r="D1010" t="s">
        <v>5922</v>
      </c>
    </row>
    <row r="1011" spans="1:3" ht="12.75">
      <c r="A1011" t="s">
        <v>5923</v>
      </c>
      <c r="B1011">
        <v>6</v>
      </c>
      <c r="C1011" s="82" t="s">
        <v>2135</v>
      </c>
    </row>
    <row r="1012" spans="1:3" ht="12.75">
      <c r="A1012" t="s">
        <v>335</v>
      </c>
      <c r="B1012">
        <v>4.5</v>
      </c>
      <c r="C1012" s="82" t="s">
        <v>2135</v>
      </c>
    </row>
    <row r="1013" spans="1:3" ht="12.75">
      <c r="A1013" t="s">
        <v>334</v>
      </c>
      <c r="B1013">
        <v>7.5</v>
      </c>
      <c r="C1013" s="82" t="s">
        <v>2135</v>
      </c>
    </row>
    <row r="1014" spans="1:4" ht="12.75">
      <c r="A1014" t="s">
        <v>333</v>
      </c>
      <c r="B1014">
        <v>15</v>
      </c>
      <c r="C1014" s="82" t="s">
        <v>2135</v>
      </c>
      <c r="D1014" t="s">
        <v>5924</v>
      </c>
    </row>
    <row r="1015" spans="1:3" ht="12.75">
      <c r="A1015" t="s">
        <v>332</v>
      </c>
      <c r="B1015">
        <v>13</v>
      </c>
      <c r="C1015" s="82" t="s">
        <v>2135</v>
      </c>
    </row>
    <row r="1016" spans="1:3" ht="12.75">
      <c r="A1016" t="s">
        <v>331</v>
      </c>
      <c r="B1016">
        <v>10</v>
      </c>
      <c r="C1016" s="82" t="s">
        <v>2135</v>
      </c>
    </row>
    <row r="1017" spans="1:3" ht="12.75">
      <c r="A1017" t="s">
        <v>330</v>
      </c>
      <c r="B1017">
        <v>10</v>
      </c>
      <c r="C1017" s="82" t="s">
        <v>2135</v>
      </c>
    </row>
    <row r="1018" spans="1:3" ht="12.75">
      <c r="A1018" t="s">
        <v>329</v>
      </c>
      <c r="B1018">
        <v>8</v>
      </c>
      <c r="C1018" s="82" t="s">
        <v>2135</v>
      </c>
    </row>
    <row r="1019" spans="1:4" ht="12.75">
      <c r="A1019" t="s">
        <v>328</v>
      </c>
      <c r="B1019">
        <v>14</v>
      </c>
      <c r="C1019" s="82" t="s">
        <v>2135</v>
      </c>
      <c r="D1019" t="s">
        <v>5925</v>
      </c>
    </row>
    <row r="1020" spans="1:4" ht="12.75">
      <c r="A1020" t="s">
        <v>327</v>
      </c>
      <c r="B1020">
        <v>13</v>
      </c>
      <c r="C1020" s="82" t="s">
        <v>2135</v>
      </c>
      <c r="D1020" t="s">
        <v>5926</v>
      </c>
    </row>
    <row r="1021" spans="1:4" ht="12.75">
      <c r="A1021" t="s">
        <v>326</v>
      </c>
      <c r="B1021">
        <v>10</v>
      </c>
      <c r="C1021" s="82" t="s">
        <v>2135</v>
      </c>
      <c r="D1021" t="s">
        <v>5927</v>
      </c>
    </row>
    <row r="1022" spans="1:3" ht="12.75">
      <c r="A1022" t="s">
        <v>624</v>
      </c>
      <c r="B1022">
        <v>6</v>
      </c>
      <c r="C1022" s="82" t="s">
        <v>2135</v>
      </c>
    </row>
    <row r="1023" spans="1:3" ht="12.75">
      <c r="A1023" t="s">
        <v>325</v>
      </c>
      <c r="B1023">
        <v>8</v>
      </c>
      <c r="C1023" s="82" t="s">
        <v>2135</v>
      </c>
    </row>
    <row r="1024" spans="1:4" ht="12.75">
      <c r="A1024" t="s">
        <v>324</v>
      </c>
      <c r="B1024">
        <v>19</v>
      </c>
      <c r="C1024" s="82" t="s">
        <v>2135</v>
      </c>
      <c r="D1024" t="s">
        <v>5928</v>
      </c>
    </row>
    <row r="1025" spans="1:4" ht="12.75">
      <c r="A1025" t="s">
        <v>323</v>
      </c>
      <c r="B1025">
        <v>18.5</v>
      </c>
      <c r="C1025" s="82" t="s">
        <v>2135</v>
      </c>
      <c r="D1025" t="s">
        <v>5930</v>
      </c>
    </row>
    <row r="1026" spans="1:4" ht="12.75">
      <c r="A1026" t="s">
        <v>322</v>
      </c>
      <c r="B1026">
        <v>19</v>
      </c>
      <c r="C1026" s="82" t="s">
        <v>2135</v>
      </c>
      <c r="D1026" t="s">
        <v>5929</v>
      </c>
    </row>
    <row r="1027" spans="1:4" ht="12.75">
      <c r="A1027" t="s">
        <v>321</v>
      </c>
      <c r="B1027">
        <v>10</v>
      </c>
      <c r="C1027" s="82" t="s">
        <v>2135</v>
      </c>
      <c r="D1027" t="s">
        <v>3990</v>
      </c>
    </row>
    <row r="1028" spans="2:3" ht="12.75">
      <c r="B1028" s="105"/>
      <c r="C1028" s="77"/>
    </row>
    <row r="1029" spans="2:3" ht="12.75">
      <c r="B1029" s="105"/>
      <c r="C1029" s="77"/>
    </row>
    <row r="1030" spans="2:3" ht="12.75">
      <c r="B1030" s="105"/>
      <c r="C1030" s="77"/>
    </row>
    <row r="1031" spans="2:3" ht="12.75">
      <c r="B1031" s="105"/>
      <c r="C1031" s="77"/>
    </row>
    <row r="1032" spans="2:3" ht="12.75">
      <c r="B1032" s="105"/>
      <c r="C1032" s="77"/>
    </row>
    <row r="1033" spans="2:3" ht="12.75">
      <c r="B1033" s="105"/>
      <c r="C1033" s="77"/>
    </row>
    <row r="1034" spans="2:3" ht="12.75">
      <c r="B1034" s="105"/>
      <c r="C1034" s="77"/>
    </row>
    <row r="1035" spans="2:3" ht="12.75">
      <c r="B1035" s="105"/>
      <c r="C1035" s="77"/>
    </row>
    <row r="1036" spans="2:3" ht="12.75">
      <c r="B1036" s="105"/>
      <c r="C1036" s="77"/>
    </row>
    <row r="1037" spans="2:3" ht="12.75">
      <c r="B1037" s="105"/>
      <c r="C1037" s="77"/>
    </row>
    <row r="1038" spans="2:3" ht="12.75">
      <c r="B1038" s="105"/>
      <c r="C1038" s="77"/>
    </row>
    <row r="1039" spans="2:3" ht="12.75">
      <c r="B1039" s="105"/>
      <c r="C1039" s="77"/>
    </row>
    <row r="1040" spans="2:3" ht="12.75">
      <c r="B1040" s="105"/>
      <c r="C1040" s="77"/>
    </row>
    <row r="1041" spans="2:3" ht="12.75">
      <c r="B1041" s="105"/>
      <c r="C1041" s="77"/>
    </row>
    <row r="1042" spans="2:3" ht="12.75">
      <c r="B1042" s="105"/>
      <c r="C1042" s="77"/>
    </row>
    <row r="1043" spans="2:3" ht="12.75">
      <c r="B1043" s="105"/>
      <c r="C1043" s="77"/>
    </row>
    <row r="1044" spans="2:3" ht="12.75">
      <c r="B1044" s="105"/>
      <c r="C1044" s="77"/>
    </row>
    <row r="1045" spans="2:3" ht="12.75">
      <c r="B1045" s="105"/>
      <c r="C1045" s="77"/>
    </row>
    <row r="1046" spans="2:3" ht="12.75">
      <c r="B1046" s="105"/>
      <c r="C1046" s="77"/>
    </row>
    <row r="1047" spans="2:3" ht="12.75">
      <c r="B1047" s="105"/>
      <c r="C1047" s="77"/>
    </row>
    <row r="1048" spans="2:3" ht="12.75">
      <c r="B1048" s="105"/>
      <c r="C1048" s="77"/>
    </row>
    <row r="1049" spans="2:3" ht="12.75">
      <c r="B1049" s="105"/>
      <c r="C1049" s="77"/>
    </row>
    <row r="1050" spans="2:3" ht="12.75">
      <c r="B1050" s="105"/>
      <c r="C1050" s="77"/>
    </row>
    <row r="1051" spans="2:3" ht="12.75">
      <c r="B1051" s="105"/>
      <c r="C1051" s="77"/>
    </row>
    <row r="1052" spans="2:3" ht="12.75">
      <c r="B1052" s="105"/>
      <c r="C1052" s="77"/>
    </row>
    <row r="1053" spans="2:3" ht="12.75">
      <c r="B1053" s="105"/>
      <c r="C1053" s="77"/>
    </row>
    <row r="1054" spans="2:3" ht="12.75">
      <c r="B1054" s="105"/>
      <c r="C1054" s="77"/>
    </row>
    <row r="1055" spans="2:3" ht="12.75">
      <c r="B1055" s="105"/>
      <c r="C1055" s="77"/>
    </row>
    <row r="1056" spans="2:3" ht="12.75">
      <c r="B1056" s="105"/>
      <c r="C1056" s="77"/>
    </row>
    <row r="1057" spans="2:3" ht="12.75">
      <c r="B1057" s="105"/>
      <c r="C1057" s="77"/>
    </row>
    <row r="1058" spans="2:3" ht="12.75">
      <c r="B1058" s="105"/>
      <c r="C1058" s="77"/>
    </row>
    <row r="1059" spans="2:3" ht="12.75">
      <c r="B1059" s="105"/>
      <c r="C1059" s="77"/>
    </row>
    <row r="1060" spans="2:3" ht="12.75">
      <c r="B1060" s="105"/>
      <c r="C1060" s="77"/>
    </row>
    <row r="1061" spans="2:3" ht="12.75">
      <c r="B1061" s="105"/>
      <c r="C1061" s="77"/>
    </row>
    <row r="1062" spans="2:3" ht="12.75">
      <c r="B1062" s="105"/>
      <c r="C1062" s="77"/>
    </row>
    <row r="1063" spans="2:3" ht="12.75">
      <c r="B1063" s="105"/>
      <c r="C1063" s="77"/>
    </row>
    <row r="1064" spans="2:3" ht="12.75">
      <c r="B1064" s="105"/>
      <c r="C1064" s="77"/>
    </row>
    <row r="1065" spans="2:3" ht="12.75">
      <c r="B1065" s="105"/>
      <c r="C1065" s="77"/>
    </row>
    <row r="1066" spans="2:3" ht="12.75">
      <c r="B1066" s="105"/>
      <c r="C1066" s="77"/>
    </row>
    <row r="1067" spans="2:3" ht="12.75">
      <c r="B1067" s="105"/>
      <c r="C1067" s="77"/>
    </row>
    <row r="1068" spans="2:3" ht="12.75">
      <c r="B1068" s="105"/>
      <c r="C1068" s="77"/>
    </row>
    <row r="1069" spans="2:3" ht="12.75">
      <c r="B1069" s="105"/>
      <c r="C1069" s="77"/>
    </row>
    <row r="1070" spans="2:3" ht="12.75">
      <c r="B1070" s="105"/>
      <c r="C1070" s="77"/>
    </row>
    <row r="1071" spans="2:3" ht="12.75">
      <c r="B1071" s="105"/>
      <c r="C1071" s="77"/>
    </row>
    <row r="1072" spans="2:3" ht="12.75">
      <c r="B1072" s="105"/>
      <c r="C1072" s="77"/>
    </row>
    <row r="1073" spans="2:3" ht="12.75">
      <c r="B1073" s="105"/>
      <c r="C1073" s="77"/>
    </row>
    <row r="1074" spans="2:3" ht="12.75">
      <c r="B1074" s="105"/>
      <c r="C1074" s="77"/>
    </row>
    <row r="1075" spans="2:3" ht="12.75">
      <c r="B1075" s="105"/>
      <c r="C1075" s="77"/>
    </row>
    <row r="1076" spans="2:3" ht="12.75">
      <c r="B1076" s="105"/>
      <c r="C1076" s="77"/>
    </row>
    <row r="1077" spans="2:3" ht="12.75">
      <c r="B1077" s="105"/>
      <c r="C1077" s="77"/>
    </row>
    <row r="1078" spans="2:3" ht="12.75">
      <c r="B1078" s="105"/>
      <c r="C1078" s="77"/>
    </row>
    <row r="1079" spans="2:3" ht="12.75">
      <c r="B1079" s="105"/>
      <c r="C1079" s="77"/>
    </row>
    <row r="1080" spans="2:3" ht="12.75">
      <c r="B1080" s="105"/>
      <c r="C1080" s="77"/>
    </row>
    <row r="1081" spans="2:3" ht="12.75">
      <c r="B1081" s="105"/>
      <c r="C1081" s="77"/>
    </row>
    <row r="1082" spans="2:3" ht="12.75">
      <c r="B1082" s="105"/>
      <c r="C1082" s="77"/>
    </row>
    <row r="1083" spans="2:3" ht="12.75">
      <c r="B1083" s="105"/>
      <c r="C1083" s="77"/>
    </row>
    <row r="1084" spans="2:3" ht="12.75">
      <c r="B1084" s="105"/>
      <c r="C1084" s="77"/>
    </row>
    <row r="1085" spans="2:3" ht="12.75">
      <c r="B1085" s="105"/>
      <c r="C1085" s="77"/>
    </row>
    <row r="1086" spans="2:3" ht="12.75">
      <c r="B1086" s="105"/>
      <c r="C1086" s="77"/>
    </row>
    <row r="1087" spans="2:3" ht="12.75">
      <c r="B1087" s="105"/>
      <c r="C1087" s="77"/>
    </row>
    <row r="1088" spans="2:3" ht="12.75">
      <c r="B1088" s="105"/>
      <c r="C1088" s="77"/>
    </row>
    <row r="1089" spans="2:3" ht="12.75">
      <c r="B1089" s="105"/>
      <c r="C1089" s="77"/>
    </row>
    <row r="1090" spans="2:3" ht="12.75">
      <c r="B1090" s="105"/>
      <c r="C1090" s="77"/>
    </row>
    <row r="1091" spans="2:3" ht="12.75">
      <c r="B1091" s="105"/>
      <c r="C1091" s="77"/>
    </row>
    <row r="1092" spans="2:3" ht="12.75">
      <c r="B1092" s="105"/>
      <c r="C1092" s="77"/>
    </row>
    <row r="1093" spans="2:3" ht="12.75">
      <c r="B1093" s="105"/>
      <c r="C1093" s="77"/>
    </row>
    <row r="1094" spans="2:3" ht="12.75">
      <c r="B1094" s="105"/>
      <c r="C1094" s="77"/>
    </row>
    <row r="1095" spans="2:3" ht="12.75">
      <c r="B1095" s="105"/>
      <c r="C1095" s="77"/>
    </row>
    <row r="1096" spans="2:3" ht="12.75">
      <c r="B1096" s="105"/>
      <c r="C1096" s="77"/>
    </row>
    <row r="1097" spans="2:3" ht="12.75">
      <c r="B1097" s="105"/>
      <c r="C1097" s="77"/>
    </row>
    <row r="1098" spans="2:3" ht="12.75">
      <c r="B1098" s="105"/>
      <c r="C1098" s="77"/>
    </row>
    <row r="1099" spans="2:3" ht="12.75">
      <c r="B1099" s="105"/>
      <c r="C1099" s="77"/>
    </row>
    <row r="1100" spans="2:3" ht="12.75">
      <c r="B1100" s="105"/>
      <c r="C1100" s="77"/>
    </row>
    <row r="1101" spans="2:3" ht="12.75">
      <c r="B1101" s="105"/>
      <c r="C1101" s="77"/>
    </row>
    <row r="1102" spans="2:3" ht="12.75">
      <c r="B1102" s="105"/>
      <c r="C1102" s="77"/>
    </row>
    <row r="1103" spans="2:3" ht="12.75">
      <c r="B1103" s="105"/>
      <c r="C1103" s="77"/>
    </row>
    <row r="1104" spans="2:3" ht="12.75">
      <c r="B1104" s="105"/>
      <c r="C1104" s="77"/>
    </row>
    <row r="1105" spans="2:3" ht="12.75">
      <c r="B1105" s="105"/>
      <c r="C1105" s="77"/>
    </row>
    <row r="1106" spans="2:3" ht="12.75">
      <c r="B1106" s="105"/>
      <c r="C1106" s="77"/>
    </row>
    <row r="1107" spans="2:3" ht="12.75">
      <c r="B1107" s="105"/>
      <c r="C1107" s="77"/>
    </row>
    <row r="1108" spans="2:3" ht="12.75">
      <c r="B1108" s="105"/>
      <c r="C1108" s="77"/>
    </row>
    <row r="1109" spans="2:3" ht="12.75">
      <c r="B1109" s="105"/>
      <c r="C1109" s="77"/>
    </row>
    <row r="1110" spans="2:3" ht="12.75">
      <c r="B1110" s="105"/>
      <c r="C1110" s="77"/>
    </row>
    <row r="1111" spans="2:3" ht="12.75">
      <c r="B1111" s="105"/>
      <c r="C1111" s="77"/>
    </row>
    <row r="1112" spans="2:3" ht="12.75">
      <c r="B1112" s="105"/>
      <c r="C1112" s="77"/>
    </row>
    <row r="1113" spans="2:3" ht="12.75">
      <c r="B1113" s="105"/>
      <c r="C1113" s="77"/>
    </row>
    <row r="1114" spans="2:3" ht="12.75">
      <c r="B1114" s="105"/>
      <c r="C1114" s="77"/>
    </row>
    <row r="1115" spans="2:3" ht="12.75">
      <c r="B1115" s="105"/>
      <c r="C1115" s="77"/>
    </row>
    <row r="1116" spans="2:3" ht="12.75">
      <c r="B1116" s="105"/>
      <c r="C1116" s="77"/>
    </row>
    <row r="1117" spans="2:3" ht="12.75">
      <c r="B1117" s="105"/>
      <c r="C1117" s="77"/>
    </row>
    <row r="1118" spans="2:3" ht="12.75">
      <c r="B1118" s="105"/>
      <c r="C1118" s="77"/>
    </row>
    <row r="1119" spans="2:3" ht="12.75">
      <c r="B1119" s="105"/>
      <c r="C1119" s="77"/>
    </row>
    <row r="1120" spans="2:3" ht="12.75">
      <c r="B1120" s="105"/>
      <c r="C1120" s="77"/>
    </row>
    <row r="1121" spans="2:3" ht="12.75">
      <c r="B1121" s="105"/>
      <c r="C1121" s="77"/>
    </row>
    <row r="1122" spans="2:3" ht="12.75">
      <c r="B1122" s="105"/>
      <c r="C1122" s="77"/>
    </row>
    <row r="1123" spans="2:3" ht="12.75">
      <c r="B1123" s="105"/>
      <c r="C1123" s="77"/>
    </row>
    <row r="1124" spans="2:3" ht="12.75">
      <c r="B1124" s="105"/>
      <c r="C1124" s="77"/>
    </row>
    <row r="1125" spans="2:3" ht="12.75">
      <c r="B1125" s="105"/>
      <c r="C1125" s="77"/>
    </row>
    <row r="1126" spans="2:3" ht="12.75">
      <c r="B1126" s="105"/>
      <c r="C1126" s="77"/>
    </row>
    <row r="1127" spans="2:3" ht="12.75">
      <c r="B1127" s="105"/>
      <c r="C1127" s="77"/>
    </row>
    <row r="1128" spans="2:3" ht="12.75">
      <c r="B1128" s="105"/>
      <c r="C1128" s="77"/>
    </row>
    <row r="1129" spans="2:3" ht="12.75">
      <c r="B1129" s="105"/>
      <c r="C1129" s="77"/>
    </row>
    <row r="1130" spans="2:3" ht="12.75">
      <c r="B1130" s="105"/>
      <c r="C1130" s="77"/>
    </row>
    <row r="1131" spans="2:3" ht="12.75">
      <c r="B1131" s="105"/>
      <c r="C1131" s="77"/>
    </row>
    <row r="1132" spans="2:3" ht="12.75">
      <c r="B1132" s="105"/>
      <c r="C1132" s="77"/>
    </row>
    <row r="1133" spans="2:3" ht="12.75">
      <c r="B1133" s="105"/>
      <c r="C1133" s="77"/>
    </row>
    <row r="1134" spans="2:3" ht="12.75">
      <c r="B1134" s="105"/>
      <c r="C1134" s="77"/>
    </row>
    <row r="1135" spans="2:3" ht="12.75">
      <c r="B1135" s="105"/>
      <c r="C1135" s="77"/>
    </row>
    <row r="1136" spans="2:3" ht="12.75">
      <c r="B1136" s="105"/>
      <c r="C1136" s="77"/>
    </row>
    <row r="1137" spans="2:3" ht="12.75">
      <c r="B1137" s="105"/>
      <c r="C1137" s="77"/>
    </row>
    <row r="1138" spans="2:3" ht="12.75">
      <c r="B1138" s="105"/>
      <c r="C1138" s="77"/>
    </row>
    <row r="1139" spans="2:3" ht="12.75">
      <c r="B1139" s="105"/>
      <c r="C1139" s="77"/>
    </row>
    <row r="1140" spans="2:3" ht="12.75">
      <c r="B1140" s="105"/>
      <c r="C1140" s="77"/>
    </row>
    <row r="1141" spans="2:3" ht="12.75">
      <c r="B1141" s="105"/>
      <c r="C1141" s="77"/>
    </row>
    <row r="1142" spans="2:3" ht="12.75">
      <c r="B1142" s="105"/>
      <c r="C1142" s="77"/>
    </row>
    <row r="1143" spans="2:3" ht="12.75">
      <c r="B1143" s="105"/>
      <c r="C1143" s="77"/>
    </row>
    <row r="1144" spans="2:3" ht="12.75">
      <c r="B1144" s="105"/>
      <c r="C1144" s="77"/>
    </row>
    <row r="1145" spans="2:3" ht="12.75">
      <c r="B1145" s="105"/>
      <c r="C1145" s="77"/>
    </row>
    <row r="1146" spans="2:3" ht="12.75">
      <c r="B1146" s="105"/>
      <c r="C1146" s="77"/>
    </row>
    <row r="1147" spans="2:3" ht="12.75">
      <c r="B1147" s="105"/>
      <c r="C1147" s="77"/>
    </row>
    <row r="1148" spans="2:3" ht="12.75">
      <c r="B1148" s="105"/>
      <c r="C1148" s="77"/>
    </row>
    <row r="1149" spans="2:3" ht="12.75">
      <c r="B1149" s="105"/>
      <c r="C1149" s="77"/>
    </row>
    <row r="1150" spans="2:3" ht="12.75">
      <c r="B1150" s="105"/>
      <c r="C1150" s="77"/>
    </row>
    <row r="1151" spans="2:3" ht="12.75">
      <c r="B1151" s="105"/>
      <c r="C1151" s="77"/>
    </row>
    <row r="1152" spans="2:3" ht="12.75">
      <c r="B1152" s="105"/>
      <c r="C1152" s="77"/>
    </row>
    <row r="1153" spans="2:3" ht="12.75">
      <c r="B1153" s="105"/>
      <c r="C1153" s="77"/>
    </row>
    <row r="1154" spans="2:3" ht="12.75">
      <c r="B1154" s="105"/>
      <c r="C1154" s="77"/>
    </row>
    <row r="1155" spans="2:3" ht="12.75">
      <c r="B1155" s="105"/>
      <c r="C1155" s="77"/>
    </row>
    <row r="1156" spans="2:3" ht="12.75">
      <c r="B1156" s="105"/>
      <c r="C1156" s="77"/>
    </row>
    <row r="1157" spans="2:3" ht="12.75">
      <c r="B1157" s="105"/>
      <c r="C1157" s="77"/>
    </row>
    <row r="1158" spans="2:3" ht="12.75">
      <c r="B1158" s="105"/>
      <c r="C1158" s="77"/>
    </row>
    <row r="1159" spans="2:3" ht="12.75">
      <c r="B1159" s="105"/>
      <c r="C1159" s="77"/>
    </row>
    <row r="1160" spans="2:3" ht="12.75">
      <c r="B1160" s="105"/>
      <c r="C1160" s="77"/>
    </row>
    <row r="1161" spans="2:3" ht="12.75">
      <c r="B1161" s="105"/>
      <c r="C1161" s="77"/>
    </row>
    <row r="1162" spans="2:3" ht="12.75">
      <c r="B1162" s="105"/>
      <c r="C1162" s="77"/>
    </row>
    <row r="1163" spans="2:3" ht="12.75">
      <c r="B1163" s="105"/>
      <c r="C1163" s="77"/>
    </row>
    <row r="1164" spans="2:3" ht="12.75">
      <c r="B1164" s="105"/>
      <c r="C1164" s="77"/>
    </row>
    <row r="1165" spans="2:3" ht="12.75">
      <c r="B1165" s="105"/>
      <c r="C1165" s="77"/>
    </row>
    <row r="1166" spans="2:3" ht="12.75">
      <c r="B1166" s="105"/>
      <c r="C1166" s="77"/>
    </row>
    <row r="1167" spans="2:3" ht="12.75">
      <c r="B1167" s="105"/>
      <c r="C1167" s="77"/>
    </row>
    <row r="1168" spans="2:3" ht="12.75">
      <c r="B1168" s="105"/>
      <c r="C1168" s="77"/>
    </row>
    <row r="1169" spans="2:3" ht="12.75">
      <c r="B1169" s="105"/>
      <c r="C1169" s="77"/>
    </row>
    <row r="1170" spans="2:3" ht="12.75">
      <c r="B1170" s="105"/>
      <c r="C1170" s="77"/>
    </row>
    <row r="1171" spans="2:3" ht="12.75">
      <c r="B1171" s="105"/>
      <c r="C1171" s="77"/>
    </row>
    <row r="1172" spans="2:3" ht="12.75">
      <c r="B1172" s="105"/>
      <c r="C1172" s="77"/>
    </row>
    <row r="1173" spans="2:3" ht="12.75">
      <c r="B1173" s="105"/>
      <c r="C1173" s="77"/>
    </row>
    <row r="1174" spans="2:3" ht="12.75">
      <c r="B1174" s="105"/>
      <c r="C1174" s="77"/>
    </row>
    <row r="1175" spans="2:3" ht="12.75">
      <c r="B1175" s="105"/>
      <c r="C1175" s="77"/>
    </row>
    <row r="1176" spans="2:3" ht="12.75">
      <c r="B1176" s="105"/>
      <c r="C1176" s="77"/>
    </row>
    <row r="1177" spans="2:3" ht="12.75">
      <c r="B1177" s="105"/>
      <c r="C1177" s="77"/>
    </row>
    <row r="1178" spans="2:3" ht="12.75">
      <c r="B1178" s="105"/>
      <c r="C1178" s="77"/>
    </row>
    <row r="1179" spans="2:3" ht="12.75">
      <c r="B1179" s="105"/>
      <c r="C1179" s="77"/>
    </row>
    <row r="1180" spans="2:3" ht="12.75">
      <c r="B1180" s="105"/>
      <c r="C1180" s="77"/>
    </row>
    <row r="1181" spans="2:3" ht="12.75">
      <c r="B1181" s="105"/>
      <c r="C1181" s="77"/>
    </row>
    <row r="1182" spans="2:3" ht="12.75">
      <c r="B1182" s="105"/>
      <c r="C1182" s="77"/>
    </row>
    <row r="1183" spans="2:3" ht="12.75">
      <c r="B1183" s="105"/>
      <c r="C1183" s="77"/>
    </row>
    <row r="1184" spans="2:3" ht="12.75">
      <c r="B1184" s="105"/>
      <c r="C1184" s="77"/>
    </row>
    <row r="1185" spans="2:3" ht="12.75">
      <c r="B1185" s="105"/>
      <c r="C1185" s="77"/>
    </row>
    <row r="1186" spans="2:3" ht="12.75">
      <c r="B1186" s="105"/>
      <c r="C1186" s="77"/>
    </row>
    <row r="1187" spans="2:3" ht="12.75">
      <c r="B1187" s="105"/>
      <c r="C1187" s="77"/>
    </row>
    <row r="1188" spans="2:3" ht="12.75">
      <c r="B1188" s="105"/>
      <c r="C1188" s="77"/>
    </row>
    <row r="1189" spans="2:3" ht="12.75">
      <c r="B1189" s="105"/>
      <c r="C1189" s="77"/>
    </row>
    <row r="1190" spans="2:3" ht="12.75">
      <c r="B1190" s="105"/>
      <c r="C1190" s="77"/>
    </row>
    <row r="1191" spans="2:3" ht="12.75">
      <c r="B1191" s="105"/>
      <c r="C1191" s="77"/>
    </row>
    <row r="1192" spans="2:3" ht="12.75">
      <c r="B1192" s="105"/>
      <c r="C1192" s="77"/>
    </row>
    <row r="1193" spans="2:3" ht="12.75">
      <c r="B1193" s="105"/>
      <c r="C1193" s="77"/>
    </row>
    <row r="1194" spans="2:3" ht="12.75">
      <c r="B1194" s="105"/>
      <c r="C1194" s="77"/>
    </row>
    <row r="1195" spans="2:3" ht="12.75">
      <c r="B1195" s="105"/>
      <c r="C1195" s="77"/>
    </row>
    <row r="1196" spans="2:3" ht="12.75">
      <c r="B1196" s="105"/>
      <c r="C1196" s="77"/>
    </row>
    <row r="1197" spans="2:3" ht="12.75">
      <c r="B1197" s="105"/>
      <c r="C1197" s="77"/>
    </row>
    <row r="1198" spans="2:3" ht="12.75">
      <c r="B1198" s="105"/>
      <c r="C1198" s="77"/>
    </row>
    <row r="1199" spans="2:3" ht="12.75">
      <c r="B1199" s="105"/>
      <c r="C1199" s="77"/>
    </row>
    <row r="1200" spans="2:3" ht="12.75">
      <c r="B1200" s="105"/>
      <c r="C1200" s="77"/>
    </row>
    <row r="1201" spans="2:3" ht="12.75">
      <c r="B1201" s="105"/>
      <c r="C1201" s="77"/>
    </row>
    <row r="1202" spans="2:3" ht="12.75">
      <c r="B1202" s="105"/>
      <c r="C1202" s="77"/>
    </row>
    <row r="1203" spans="2:3" ht="12.75">
      <c r="B1203" s="105"/>
      <c r="C1203" s="77"/>
    </row>
    <row r="1204" spans="2:3" ht="12.75">
      <c r="B1204" s="105"/>
      <c r="C1204" s="77"/>
    </row>
    <row r="1205" spans="2:3" ht="12.75">
      <c r="B1205" s="105"/>
      <c r="C1205" s="77"/>
    </row>
    <row r="1206" spans="2:3" ht="12.75">
      <c r="B1206" s="105"/>
      <c r="C1206" s="77"/>
    </row>
    <row r="1207" spans="2:3" ht="12.75">
      <c r="B1207" s="105"/>
      <c r="C1207" s="77"/>
    </row>
    <row r="1208" spans="2:3" ht="12.75">
      <c r="B1208" s="105"/>
      <c r="C1208" s="77"/>
    </row>
    <row r="1209" spans="2:3" ht="12.75">
      <c r="B1209" s="105"/>
      <c r="C1209" s="77"/>
    </row>
    <row r="1210" spans="2:3" ht="12.75">
      <c r="B1210" s="105"/>
      <c r="C1210" s="77"/>
    </row>
    <row r="1211" spans="2:3" ht="12.75">
      <c r="B1211" s="105"/>
      <c r="C1211" s="77"/>
    </row>
    <row r="1212" spans="2:3" ht="12.75">
      <c r="B1212" s="105"/>
      <c r="C1212" s="77"/>
    </row>
    <row r="1213" spans="2:3" ht="12.75">
      <c r="B1213" s="105"/>
      <c r="C1213" s="77"/>
    </row>
    <row r="1214" spans="2:3" ht="12.75">
      <c r="B1214" s="105"/>
      <c r="C1214" s="77"/>
    </row>
    <row r="1215" spans="2:3" ht="12.75">
      <c r="B1215" s="105"/>
      <c r="C1215" s="77"/>
    </row>
    <row r="1216" spans="2:3" ht="12.75">
      <c r="B1216" s="105"/>
      <c r="C1216" s="77"/>
    </row>
    <row r="1217" spans="2:3" ht="12.75">
      <c r="B1217" s="105"/>
      <c r="C1217" s="77"/>
    </row>
    <row r="1218" spans="2:3" ht="12.75">
      <c r="B1218" s="105"/>
      <c r="C1218" s="77"/>
    </row>
    <row r="1219" spans="2:3" ht="12.75">
      <c r="B1219" s="105"/>
      <c r="C1219" s="77"/>
    </row>
    <row r="1220" spans="2:3" ht="12.75">
      <c r="B1220" s="105"/>
      <c r="C1220" s="77"/>
    </row>
    <row r="1221" spans="2:3" ht="12.75">
      <c r="B1221" s="105"/>
      <c r="C1221" s="77"/>
    </row>
    <row r="1222" spans="2:3" ht="12.75">
      <c r="B1222" s="105"/>
      <c r="C1222" s="77"/>
    </row>
    <row r="1223" spans="2:3" ht="12.75">
      <c r="B1223" s="105"/>
      <c r="C1223" s="77"/>
    </row>
    <row r="1224" spans="2:3" ht="12.75">
      <c r="B1224" s="105"/>
      <c r="C1224" s="77"/>
    </row>
    <row r="1225" spans="2:3" ht="12.75">
      <c r="B1225" s="105"/>
      <c r="C1225" s="77"/>
    </row>
    <row r="1226" spans="2:3" ht="12.75">
      <c r="B1226" s="105"/>
      <c r="C1226" s="77"/>
    </row>
    <row r="1227" spans="2:3" ht="12.75">
      <c r="B1227" s="105"/>
      <c r="C1227" s="77"/>
    </row>
    <row r="1228" spans="2:3" ht="12.75">
      <c r="B1228" s="105"/>
      <c r="C1228" s="77"/>
    </row>
    <row r="1229" spans="2:3" ht="12.75">
      <c r="B1229" s="105"/>
      <c r="C1229" s="77"/>
    </row>
    <row r="1230" spans="2:3" ht="12.75">
      <c r="B1230" s="105"/>
      <c r="C1230" s="77"/>
    </row>
    <row r="1231" spans="2:3" ht="12.75">
      <c r="B1231" s="105"/>
      <c r="C1231" s="77"/>
    </row>
    <row r="1232" spans="2:3" ht="12.75">
      <c r="B1232" s="105"/>
      <c r="C1232" s="77"/>
    </row>
    <row r="1233" spans="2:3" ht="12.75">
      <c r="B1233" s="105"/>
      <c r="C1233" s="77"/>
    </row>
    <row r="1234" spans="2:3" ht="12.75">
      <c r="B1234" s="105"/>
      <c r="C1234" s="77"/>
    </row>
    <row r="1235" spans="2:3" ht="12.75">
      <c r="B1235" s="105"/>
      <c r="C1235" s="77"/>
    </row>
    <row r="1236" spans="2:3" ht="12.75">
      <c r="B1236" s="105"/>
      <c r="C1236" s="77"/>
    </row>
    <row r="1237" spans="2:3" ht="12.75">
      <c r="B1237" s="105"/>
      <c r="C1237" s="77"/>
    </row>
    <row r="1238" spans="2:3" ht="12.75">
      <c r="B1238" s="105"/>
      <c r="C1238" s="77"/>
    </row>
    <row r="1239" spans="2:3" ht="12.75">
      <c r="B1239" s="105"/>
      <c r="C1239" s="77"/>
    </row>
    <row r="1240" spans="2:3" ht="12.75">
      <c r="B1240" s="105"/>
      <c r="C1240" s="77"/>
    </row>
    <row r="1241" spans="2:3" ht="12.75">
      <c r="B1241" s="105"/>
      <c r="C1241" s="77"/>
    </row>
    <row r="1242" spans="2:3" ht="12.75">
      <c r="B1242" s="105"/>
      <c r="C1242" s="77"/>
    </row>
    <row r="1243" spans="2:3" ht="12.75">
      <c r="B1243" s="105"/>
      <c r="C1243" s="77"/>
    </row>
    <row r="1244" spans="2:3" ht="12.75">
      <c r="B1244" s="105"/>
      <c r="C1244" s="77"/>
    </row>
    <row r="1245" ht="12.75">
      <c r="B1245" s="105"/>
    </row>
    <row r="1246" ht="12.75">
      <c r="B1246" s="105"/>
    </row>
    <row r="1247" ht="12.75">
      <c r="B1247" s="105"/>
    </row>
    <row r="1248" ht="12.75">
      <c r="B1248" s="105"/>
    </row>
    <row r="1249" ht="12.75">
      <c r="B1249" s="105"/>
    </row>
    <row r="1250" ht="12.75">
      <c r="B1250" s="105"/>
    </row>
    <row r="1251" ht="12.75">
      <c r="B1251" s="105"/>
    </row>
    <row r="1252" ht="12.75">
      <c r="B1252" s="105"/>
    </row>
    <row r="1253" ht="12.75">
      <c r="B1253" s="105"/>
    </row>
    <row r="1254" ht="12.75">
      <c r="B1254" s="105"/>
    </row>
    <row r="1255" ht="12.75">
      <c r="B1255" s="105"/>
    </row>
    <row r="1256" ht="12.75">
      <c r="B1256" s="105"/>
    </row>
    <row r="1257" ht="12.75">
      <c r="B1257" s="105"/>
    </row>
    <row r="1258" ht="12.75">
      <c r="B1258" s="105"/>
    </row>
    <row r="1259" ht="12.75">
      <c r="B1259" s="105"/>
    </row>
    <row r="1260" ht="12.75">
      <c r="B1260" s="105"/>
    </row>
    <row r="1261" ht="12.75">
      <c r="B1261" s="105"/>
    </row>
    <row r="1262" ht="12.75">
      <c r="B1262" s="105"/>
    </row>
    <row r="1263" ht="12.75">
      <c r="B1263" s="105"/>
    </row>
    <row r="1264" ht="12.75">
      <c r="B1264" s="105"/>
    </row>
    <row r="1265" ht="12.75">
      <c r="B1265" s="105"/>
    </row>
    <row r="1266" ht="12.75">
      <c r="B1266" s="105"/>
    </row>
    <row r="1267" ht="12.75">
      <c r="B1267" s="105"/>
    </row>
    <row r="1268" ht="12.75">
      <c r="B1268" s="105"/>
    </row>
    <row r="1269" ht="12.75">
      <c r="B1269" s="105"/>
    </row>
    <row r="1270" ht="12.75">
      <c r="B1270" s="105"/>
    </row>
    <row r="1271" ht="12.75">
      <c r="B1271" s="105"/>
    </row>
    <row r="1272" ht="12.75">
      <c r="B1272" s="105"/>
    </row>
    <row r="1273" ht="12.75">
      <c r="B1273" s="105"/>
    </row>
    <row r="1274" ht="12.75">
      <c r="B1274" s="105"/>
    </row>
    <row r="1275" ht="12.75">
      <c r="B1275" s="105"/>
    </row>
    <row r="1276" ht="12.75">
      <c r="B1276" s="105"/>
    </row>
    <row r="1277" ht="12.75">
      <c r="B1277" s="105"/>
    </row>
    <row r="1278" ht="12.75">
      <c r="B1278" s="105"/>
    </row>
    <row r="1279" ht="12.75">
      <c r="B1279" s="105"/>
    </row>
    <row r="1280" ht="12.75">
      <c r="B1280" s="105"/>
    </row>
    <row r="1281" ht="12.75">
      <c r="B1281" s="105"/>
    </row>
    <row r="1282" ht="12.75">
      <c r="B1282" s="105"/>
    </row>
    <row r="1283" ht="12.75">
      <c r="B1283" s="105"/>
    </row>
    <row r="1284" ht="12.75">
      <c r="B1284" s="105"/>
    </row>
    <row r="1285" ht="12.75">
      <c r="B1285" s="105"/>
    </row>
    <row r="1286" ht="12.75">
      <c r="B1286" s="105"/>
    </row>
    <row r="1287" ht="12.75">
      <c r="B1287" s="105"/>
    </row>
    <row r="1288" ht="12.75">
      <c r="B1288" s="105"/>
    </row>
    <row r="1289" ht="12.75">
      <c r="B1289" s="105"/>
    </row>
    <row r="1290" ht="12.75">
      <c r="B1290" s="105"/>
    </row>
    <row r="1291" ht="12.75">
      <c r="B1291" s="105"/>
    </row>
    <row r="1292" ht="12.75">
      <c r="B1292" s="105"/>
    </row>
    <row r="1293" ht="12.75">
      <c r="B1293" s="105"/>
    </row>
    <row r="1294" ht="12.75">
      <c r="B1294" s="105"/>
    </row>
    <row r="1295" ht="12.75">
      <c r="B1295" s="105"/>
    </row>
    <row r="1296" ht="12.75">
      <c r="B1296" s="105"/>
    </row>
    <row r="1297" ht="12.75">
      <c r="B1297" s="105"/>
    </row>
    <row r="1298" ht="12.75">
      <c r="B1298" s="105"/>
    </row>
    <row r="1299" ht="12.75">
      <c r="B1299" s="105"/>
    </row>
    <row r="1300" ht="12.75">
      <c r="B1300" s="105"/>
    </row>
    <row r="1301" ht="12.75">
      <c r="B1301" s="105"/>
    </row>
    <row r="1302" ht="12.75">
      <c r="B1302" s="105"/>
    </row>
    <row r="1303" ht="12.75">
      <c r="B1303" s="105"/>
    </row>
    <row r="1304" ht="12.75">
      <c r="B1304" s="105"/>
    </row>
    <row r="1305" ht="12.75">
      <c r="B1305" s="105"/>
    </row>
    <row r="1306" ht="12.75">
      <c r="B1306" s="105"/>
    </row>
    <row r="1307" ht="12.75">
      <c r="B1307" s="105"/>
    </row>
    <row r="1308" ht="12.75">
      <c r="B1308" s="105"/>
    </row>
    <row r="1309" ht="12.75">
      <c r="B1309" s="105"/>
    </row>
    <row r="1310" ht="12.75">
      <c r="B1310" s="105"/>
    </row>
    <row r="1311" ht="12.75">
      <c r="B1311" s="105"/>
    </row>
    <row r="1312" ht="12.75">
      <c r="B1312" s="105"/>
    </row>
    <row r="1313" ht="12.75">
      <c r="B1313" s="105"/>
    </row>
    <row r="1314" ht="12.75">
      <c r="B1314" s="105"/>
    </row>
    <row r="1315" ht="12.75">
      <c r="B1315" s="105"/>
    </row>
    <row r="1316" ht="12.75">
      <c r="B1316" s="105"/>
    </row>
    <row r="1317" ht="12.75">
      <c r="B1317" s="105"/>
    </row>
    <row r="1318" ht="12.75">
      <c r="B1318" s="105"/>
    </row>
    <row r="1319" ht="12.75">
      <c r="B1319" s="105"/>
    </row>
    <row r="1320" ht="12.75">
      <c r="B1320" s="105"/>
    </row>
    <row r="1321" ht="12.75">
      <c r="B1321" s="105"/>
    </row>
    <row r="1322" ht="12.75">
      <c r="B1322" s="105"/>
    </row>
    <row r="1323" ht="12.75">
      <c r="B1323" s="105"/>
    </row>
    <row r="1324" ht="12.75">
      <c r="B1324" s="105"/>
    </row>
    <row r="1325" ht="12.75">
      <c r="B1325" s="105"/>
    </row>
    <row r="1326" ht="12.75">
      <c r="B1326" s="105"/>
    </row>
    <row r="1327" ht="12.75">
      <c r="B1327" s="105"/>
    </row>
    <row r="1328" ht="12.75">
      <c r="B1328" s="105"/>
    </row>
    <row r="1329" ht="12.75">
      <c r="B1329" s="105"/>
    </row>
    <row r="1330" ht="12.75">
      <c r="B1330" s="105"/>
    </row>
    <row r="1331" ht="12.75">
      <c r="B1331" s="105"/>
    </row>
    <row r="1332" ht="12.75">
      <c r="B1332" s="105"/>
    </row>
    <row r="1333" ht="12.75">
      <c r="B1333" s="105"/>
    </row>
    <row r="1334" ht="12.75">
      <c r="B1334" s="105"/>
    </row>
    <row r="1335" ht="12.75">
      <c r="B1335" s="105"/>
    </row>
    <row r="1336" ht="12.75">
      <c r="B1336" s="105"/>
    </row>
    <row r="1337" ht="12.75">
      <c r="B1337" s="105"/>
    </row>
    <row r="1338" ht="12.75">
      <c r="B1338" s="105"/>
    </row>
    <row r="1339" ht="12.75">
      <c r="B1339" s="105"/>
    </row>
    <row r="1340" ht="12.75">
      <c r="B1340" s="105"/>
    </row>
    <row r="1341" ht="12.75">
      <c r="B1341" s="105"/>
    </row>
    <row r="1342" ht="12.75">
      <c r="B1342" s="105"/>
    </row>
    <row r="1343" ht="12.75">
      <c r="B1343" s="105"/>
    </row>
    <row r="1344" ht="12.75">
      <c r="B1344" s="105"/>
    </row>
    <row r="1345" ht="12.75">
      <c r="B1345" s="105"/>
    </row>
    <row r="1346" ht="12.75">
      <c r="B1346" s="105"/>
    </row>
    <row r="1347" ht="12.75">
      <c r="B1347" s="105"/>
    </row>
    <row r="1348" ht="12.75">
      <c r="B1348" s="105"/>
    </row>
    <row r="1349" ht="12.75">
      <c r="B1349" s="105"/>
    </row>
    <row r="1350" ht="12.75">
      <c r="B1350" s="105"/>
    </row>
    <row r="1351" ht="12.75">
      <c r="B1351" s="105"/>
    </row>
    <row r="1352" ht="12.75">
      <c r="B1352" s="105"/>
    </row>
    <row r="1353" ht="12.75">
      <c r="B1353" s="105"/>
    </row>
    <row r="1354" ht="12.75">
      <c r="B1354" s="105"/>
    </row>
    <row r="1355" ht="12.75">
      <c r="B1355" s="105"/>
    </row>
  </sheetData>
  <sheetProtection/>
  <printOptions/>
  <pageMargins left="0.75" right="0.75" top="1" bottom="1" header="0" footer="0"/>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Hoja14"/>
  <dimension ref="A3:L49"/>
  <sheetViews>
    <sheetView zoomScalePageLayoutView="0" workbookViewId="0" topLeftCell="A4">
      <selection activeCell="B33" sqref="B33"/>
    </sheetView>
  </sheetViews>
  <sheetFormatPr defaultColWidth="9.140625" defaultRowHeight="12.75"/>
  <cols>
    <col min="1" max="4" width="11.421875" style="0" customWidth="1"/>
    <col min="5" max="5" width="12.28125" style="0" bestFit="1" customWidth="1"/>
    <col min="6" max="16384" width="11.421875" style="0" customWidth="1"/>
  </cols>
  <sheetData>
    <row r="3" spans="1:12" ht="27.75">
      <c r="A3" s="44"/>
      <c r="B3" s="178" t="s">
        <v>6538</v>
      </c>
      <c r="C3" s="44"/>
      <c r="D3" s="44"/>
      <c r="E3" s="44"/>
      <c r="F3" s="44"/>
      <c r="G3" s="44"/>
      <c r="H3" s="44"/>
      <c r="I3" s="44"/>
      <c r="J3" s="44"/>
      <c r="K3" s="44"/>
      <c r="L3" s="44"/>
    </row>
    <row r="4" spans="1:12" ht="12.75">
      <c r="A4" s="44"/>
      <c r="B4" s="44"/>
      <c r="C4" s="44"/>
      <c r="D4" s="44"/>
      <c r="E4" s="44"/>
      <c r="F4" s="44"/>
      <c r="G4" s="44"/>
      <c r="H4" s="44"/>
      <c r="I4" s="44"/>
      <c r="J4" s="44"/>
      <c r="K4" s="44"/>
      <c r="L4" s="44"/>
    </row>
    <row r="5" spans="1:12" ht="12.75">
      <c r="A5" s="44"/>
      <c r="B5" s="44"/>
      <c r="C5" s="44"/>
      <c r="D5" s="44"/>
      <c r="E5" s="44"/>
      <c r="F5" s="44"/>
      <c r="G5" s="44"/>
      <c r="H5" s="44"/>
      <c r="I5" s="44"/>
      <c r="J5" s="44"/>
      <c r="K5" s="44"/>
      <c r="L5" s="44"/>
    </row>
    <row r="6" spans="1:12" ht="12.75">
      <c r="A6" s="44"/>
      <c r="B6" s="173" t="s">
        <v>6539</v>
      </c>
      <c r="C6" s="44"/>
      <c r="D6" s="44"/>
      <c r="E6" s="44"/>
      <c r="F6" s="44"/>
      <c r="G6" s="44"/>
      <c r="H6" s="44"/>
      <c r="I6" s="44"/>
      <c r="J6" s="44"/>
      <c r="K6" s="44"/>
      <c r="L6" s="44"/>
    </row>
    <row r="7" spans="1:12" ht="12.75">
      <c r="A7" s="44"/>
      <c r="B7" s="44"/>
      <c r="C7" s="44"/>
      <c r="D7" s="44"/>
      <c r="E7" s="44"/>
      <c r="F7" s="44"/>
      <c r="G7" s="44"/>
      <c r="H7" s="44"/>
      <c r="I7" s="44"/>
      <c r="J7" s="44"/>
      <c r="K7" s="44"/>
      <c r="L7" s="44"/>
    </row>
    <row r="8" spans="1:12" ht="13.5" thickBot="1">
      <c r="A8" s="44"/>
      <c r="B8" s="44"/>
      <c r="C8" s="44"/>
      <c r="D8" s="44"/>
      <c r="E8" s="44"/>
      <c r="F8" s="44"/>
      <c r="G8" s="44"/>
      <c r="H8" s="44"/>
      <c r="I8" s="44"/>
      <c r="J8" s="44"/>
      <c r="K8" s="44"/>
      <c r="L8" s="44"/>
    </row>
    <row r="9" spans="1:12" ht="12.75">
      <c r="A9" s="44"/>
      <c r="B9" s="166" t="s">
        <v>6540</v>
      </c>
      <c r="C9" s="167"/>
      <c r="D9" s="167"/>
      <c r="E9" s="168">
        <v>0</v>
      </c>
      <c r="F9" s="44"/>
      <c r="G9" s="213" t="s">
        <v>6700</v>
      </c>
      <c r="H9" s="214"/>
      <c r="I9" s="214"/>
      <c r="J9" s="215"/>
      <c r="K9" s="44"/>
      <c r="L9" s="44"/>
    </row>
    <row r="10" spans="1:12" ht="13.5" thickBot="1">
      <c r="A10" s="44"/>
      <c r="B10" s="146"/>
      <c r="C10" s="6"/>
      <c r="D10" s="6"/>
      <c r="E10" s="147"/>
      <c r="F10" s="44"/>
      <c r="G10" s="196"/>
      <c r="H10" s="172"/>
      <c r="I10" s="172"/>
      <c r="J10" s="197"/>
      <c r="K10" s="44"/>
      <c r="L10" s="44"/>
    </row>
    <row r="11" spans="1:12" ht="13.5" thickBot="1">
      <c r="A11" s="44"/>
      <c r="B11" s="169" t="s">
        <v>6541</v>
      </c>
      <c r="C11" s="170"/>
      <c r="D11" s="170"/>
      <c r="E11" s="163">
        <v>0</v>
      </c>
      <c r="F11" s="44"/>
      <c r="G11" s="44"/>
      <c r="H11" s="202" t="s">
        <v>6701</v>
      </c>
      <c r="I11" s="203" t="s">
        <v>6702</v>
      </c>
      <c r="J11" s="44"/>
      <c r="K11" s="44"/>
      <c r="L11" s="44"/>
    </row>
    <row r="12" spans="1:12" ht="12.75">
      <c r="A12" s="44"/>
      <c r="B12" s="146"/>
      <c r="C12" s="6"/>
      <c r="D12" s="6"/>
      <c r="E12" s="147"/>
      <c r="F12" s="44"/>
      <c r="G12" s="44"/>
      <c r="H12" s="200"/>
      <c r="I12" s="198"/>
      <c r="J12" s="44"/>
      <c r="K12" s="44"/>
      <c r="L12" s="44"/>
    </row>
    <row r="13" spans="1:12" ht="13.5" thickBot="1">
      <c r="A13" s="44"/>
      <c r="B13" s="171" t="s">
        <v>6542</v>
      </c>
      <c r="C13" s="172"/>
      <c r="D13" s="172"/>
      <c r="E13" s="165" t="e">
        <f>+E9/(E11*E11)</f>
        <v>#DIV/0!</v>
      </c>
      <c r="F13" s="44"/>
      <c r="G13" s="44"/>
      <c r="H13" s="200">
        <f>IF(E9&lt;=70,18," ")</f>
        <v>18</v>
      </c>
      <c r="I13" s="198">
        <f>IF(E9&lt;=80,26," ")</f>
        <v>26</v>
      </c>
      <c r="J13" s="44"/>
      <c r="K13" s="44"/>
      <c r="L13" s="44"/>
    </row>
    <row r="14" spans="1:12" ht="12.75">
      <c r="A14" s="44"/>
      <c r="B14" s="44"/>
      <c r="C14" s="44"/>
      <c r="D14" s="44"/>
      <c r="E14" s="44"/>
      <c r="F14" s="44"/>
      <c r="G14" s="44"/>
      <c r="H14" s="200" t="str">
        <f>IF(AND(E9&gt;70,E9&lt;=80),20," ")</f>
        <v> </v>
      </c>
      <c r="I14" s="198" t="str">
        <f>IF(AND(E9&gt;80,E9&lt;=90),28," ")</f>
        <v> </v>
      </c>
      <c r="J14" s="44"/>
      <c r="K14" s="44"/>
      <c r="L14" s="44"/>
    </row>
    <row r="15" spans="1:12" ht="12.75">
      <c r="A15" s="44"/>
      <c r="B15" s="44"/>
      <c r="C15" s="44"/>
      <c r="D15" s="44"/>
      <c r="E15" s="44"/>
      <c r="F15" s="44"/>
      <c r="G15" s="44"/>
      <c r="H15" s="200" t="str">
        <f>IF(AND(E9&gt;80,E9&lt;=90),22," ")</f>
        <v> </v>
      </c>
      <c r="I15" s="198" t="str">
        <f>IF(AND(E9&gt;90,E9&lt;=100),30," ")</f>
        <v> </v>
      </c>
      <c r="J15" s="44"/>
      <c r="K15" s="44"/>
      <c r="L15" s="44"/>
    </row>
    <row r="16" spans="1:12" ht="12.75">
      <c r="A16" s="44"/>
      <c r="B16" s="44"/>
      <c r="C16" s="44"/>
      <c r="D16" s="44"/>
      <c r="E16" s="44"/>
      <c r="F16" s="44"/>
      <c r="G16" s="44"/>
      <c r="H16" s="200" t="str">
        <f>IF(AND(E9&gt;90,E9&lt;=100),24," ")</f>
        <v> </v>
      </c>
      <c r="I16" s="198" t="str">
        <f>IF(AND(E9&gt;100,E9&lt;=110),32," ")</f>
        <v> </v>
      </c>
      <c r="J16" s="44"/>
      <c r="K16" s="44"/>
      <c r="L16" s="44"/>
    </row>
    <row r="17" spans="1:12" ht="13.5" thickBot="1">
      <c r="A17" s="44"/>
      <c r="B17" s="173" t="s">
        <v>6543</v>
      </c>
      <c r="C17" s="44"/>
      <c r="D17" s="44"/>
      <c r="E17" s="44"/>
      <c r="F17" s="44"/>
      <c r="G17" s="44"/>
      <c r="H17" s="199" t="str">
        <f>IF(E9&gt;100,26," ")</f>
        <v> </v>
      </c>
      <c r="I17" s="201" t="str">
        <f>IF(E9&gt;110,34," ")</f>
        <v> </v>
      </c>
      <c r="J17" s="44"/>
      <c r="K17" s="44"/>
      <c r="L17" s="44"/>
    </row>
    <row r="18" spans="1:12" ht="12.75">
      <c r="A18" s="44"/>
      <c r="B18" s="44"/>
      <c r="C18" s="44"/>
      <c r="D18" s="44"/>
      <c r="E18" s="44"/>
      <c r="F18" s="44"/>
      <c r="G18" s="44"/>
      <c r="H18" s="44"/>
      <c r="I18" s="44"/>
      <c r="J18" s="44"/>
      <c r="K18" s="44"/>
      <c r="L18" s="44"/>
    </row>
    <row r="19" spans="1:12" ht="13.5" thickBot="1">
      <c r="A19" s="44"/>
      <c r="B19" s="44"/>
      <c r="C19" s="44"/>
      <c r="D19" s="44"/>
      <c r="E19" s="44"/>
      <c r="F19" s="44"/>
      <c r="G19" s="44"/>
      <c r="H19" s="44"/>
      <c r="I19" s="44"/>
      <c r="J19" s="44"/>
      <c r="K19" s="44"/>
      <c r="L19" s="44"/>
    </row>
    <row r="20" spans="1:12" ht="12.75">
      <c r="A20" s="44"/>
      <c r="B20" s="166" t="s">
        <v>6544</v>
      </c>
      <c r="C20" s="167"/>
      <c r="D20" s="179" t="s">
        <v>6545</v>
      </c>
      <c r="E20" s="180"/>
      <c r="F20" s="44"/>
      <c r="G20" s="44"/>
      <c r="H20" s="44"/>
      <c r="I20" s="44"/>
      <c r="J20" s="44"/>
      <c r="K20" s="44"/>
      <c r="L20" s="44"/>
    </row>
    <row r="21" spans="1:12" ht="12.75">
      <c r="A21" s="44"/>
      <c r="B21" s="161"/>
      <c r="C21" s="162"/>
      <c r="D21" s="162"/>
      <c r="E21" s="163"/>
      <c r="F21" s="44"/>
      <c r="G21" s="44"/>
      <c r="H21" s="44"/>
      <c r="I21" s="44"/>
      <c r="J21" s="44"/>
      <c r="K21" s="44"/>
      <c r="L21" s="44"/>
    </row>
    <row r="22" spans="1:12" ht="12.75">
      <c r="A22" s="44"/>
      <c r="B22" s="161" t="s">
        <v>6546</v>
      </c>
      <c r="C22" s="162"/>
      <c r="D22" s="162" t="s">
        <v>6547</v>
      </c>
      <c r="E22" s="163"/>
      <c r="F22" s="44"/>
      <c r="G22" s="44"/>
      <c r="H22" s="44"/>
      <c r="I22" s="44"/>
      <c r="J22" s="44"/>
      <c r="K22" s="44"/>
      <c r="L22" s="44"/>
    </row>
    <row r="23" spans="1:12" ht="12.75">
      <c r="A23" s="44"/>
      <c r="B23" s="161" t="s">
        <v>6548</v>
      </c>
      <c r="C23" s="162"/>
      <c r="D23" s="162" t="s">
        <v>6549</v>
      </c>
      <c r="E23" s="163"/>
      <c r="F23" s="44"/>
      <c r="G23" s="44"/>
      <c r="H23" s="44"/>
      <c r="I23" s="44"/>
      <c r="J23" s="44"/>
      <c r="K23" s="44"/>
      <c r="L23" s="44"/>
    </row>
    <row r="24" spans="1:12" ht="12.75">
      <c r="A24" s="44"/>
      <c r="B24" s="161" t="s">
        <v>6550</v>
      </c>
      <c r="C24" s="162"/>
      <c r="D24" s="162" t="s">
        <v>6551</v>
      </c>
      <c r="E24" s="163"/>
      <c r="F24" s="44"/>
      <c r="G24" s="44"/>
      <c r="H24" s="44"/>
      <c r="I24" s="44"/>
      <c r="J24" s="44"/>
      <c r="K24" s="44"/>
      <c r="L24" s="44"/>
    </row>
    <row r="25" spans="1:12" ht="12.75">
      <c r="A25" s="44"/>
      <c r="B25" s="161" t="s">
        <v>6552</v>
      </c>
      <c r="C25" s="162"/>
      <c r="D25" s="162" t="s">
        <v>6553</v>
      </c>
      <c r="E25" s="163"/>
      <c r="F25" s="44" t="s">
        <v>6556</v>
      </c>
      <c r="G25" s="44"/>
      <c r="H25" s="44"/>
      <c r="I25" s="44"/>
      <c r="J25" s="44"/>
      <c r="K25" s="44"/>
      <c r="L25" s="44"/>
    </row>
    <row r="26" spans="1:12" ht="13.5" thickBot="1">
      <c r="A26" s="44"/>
      <c r="B26" s="164" t="s">
        <v>6554</v>
      </c>
      <c r="C26" s="158"/>
      <c r="D26" s="158" t="s">
        <v>6555</v>
      </c>
      <c r="E26" s="165"/>
      <c r="F26" s="44"/>
      <c r="G26" s="44"/>
      <c r="H26" s="44"/>
      <c r="I26" s="44"/>
      <c r="J26" s="44"/>
      <c r="K26" s="44"/>
      <c r="L26" s="44"/>
    </row>
    <row r="27" spans="1:12" ht="15">
      <c r="A27" s="44"/>
      <c r="B27" s="174"/>
      <c r="C27" s="44"/>
      <c r="D27" s="44"/>
      <c r="E27" s="44"/>
      <c r="F27" s="44"/>
      <c r="G27" s="44"/>
      <c r="H27" s="44"/>
      <c r="I27" s="44"/>
      <c r="J27" s="44"/>
      <c r="K27" s="44"/>
      <c r="L27" s="44"/>
    </row>
    <row r="28" spans="1:12" ht="15">
      <c r="A28" s="44"/>
      <c r="B28" s="174"/>
      <c r="C28" s="44"/>
      <c r="D28" s="44"/>
      <c r="E28" s="44"/>
      <c r="F28" s="44"/>
      <c r="G28" s="44"/>
      <c r="H28" s="44"/>
      <c r="I28" s="44"/>
      <c r="J28" s="44"/>
      <c r="K28" s="44"/>
      <c r="L28" s="44"/>
    </row>
    <row r="29" spans="1:12" ht="12.75">
      <c r="A29" s="44"/>
      <c r="B29" s="175" t="s">
        <v>6703</v>
      </c>
      <c r="C29" s="44"/>
      <c r="D29" s="44"/>
      <c r="E29" s="44"/>
      <c r="F29" s="44"/>
      <c r="G29" s="44"/>
      <c r="H29" s="44"/>
      <c r="I29" s="44"/>
      <c r="J29" s="44"/>
      <c r="K29" s="44"/>
      <c r="L29" s="44"/>
    </row>
    <row r="30" spans="1:12" ht="15">
      <c r="A30" s="44"/>
      <c r="B30" s="174"/>
      <c r="C30" s="44"/>
      <c r="D30" s="44"/>
      <c r="E30" s="44"/>
      <c r="F30" s="44"/>
      <c r="G30" s="44"/>
      <c r="H30" s="44"/>
      <c r="I30" s="44"/>
      <c r="J30" s="44"/>
      <c r="K30" s="44"/>
      <c r="L30" s="44"/>
    </row>
    <row r="31" spans="1:12" ht="15.75" thickBot="1">
      <c r="A31" s="44"/>
      <c r="B31" s="174"/>
      <c r="C31" s="44"/>
      <c r="D31" s="44"/>
      <c r="E31" s="44"/>
      <c r="F31" s="44"/>
      <c r="G31" s="44"/>
      <c r="H31" s="44"/>
      <c r="I31" s="44"/>
      <c r="J31" s="44"/>
      <c r="K31" s="44"/>
      <c r="L31" s="44"/>
    </row>
    <row r="32" spans="1:12" ht="12.75">
      <c r="A32" s="44"/>
      <c r="B32" s="166" t="s">
        <v>6704</v>
      </c>
      <c r="C32" s="167"/>
      <c r="D32" s="167"/>
      <c r="E32" s="168">
        <v>0</v>
      </c>
      <c r="F32" s="44"/>
      <c r="G32" s="44"/>
      <c r="H32" s="44"/>
      <c r="I32" s="44"/>
      <c r="J32" s="44"/>
      <c r="K32" s="44"/>
      <c r="L32" s="44"/>
    </row>
    <row r="33" spans="1:12" ht="12.75">
      <c r="A33" s="44"/>
      <c r="B33" s="176"/>
      <c r="C33" s="6"/>
      <c r="D33" s="6"/>
      <c r="E33" s="147"/>
      <c r="F33" s="44"/>
      <c r="G33" s="44"/>
      <c r="H33" s="44"/>
      <c r="I33" s="44"/>
      <c r="J33" s="44"/>
      <c r="K33" s="44"/>
      <c r="L33" s="44"/>
    </row>
    <row r="34" spans="1:12" ht="12.75">
      <c r="A34" s="44"/>
      <c r="B34" s="169" t="s">
        <v>6541</v>
      </c>
      <c r="C34" s="170"/>
      <c r="D34" s="170"/>
      <c r="E34" s="163">
        <v>0</v>
      </c>
      <c r="F34" s="44"/>
      <c r="G34" s="44"/>
      <c r="H34" s="44"/>
      <c r="I34" s="44"/>
      <c r="J34" s="44"/>
      <c r="K34" s="44"/>
      <c r="L34" s="44"/>
    </row>
    <row r="35" spans="1:12" ht="12.75">
      <c r="A35" s="44"/>
      <c r="B35" s="176"/>
      <c r="C35" s="6"/>
      <c r="D35" s="6"/>
      <c r="E35" s="147"/>
      <c r="F35" s="44"/>
      <c r="G35" s="44"/>
      <c r="H35" s="44"/>
      <c r="I35" s="44"/>
      <c r="J35" s="44"/>
      <c r="K35" s="44"/>
      <c r="L35" s="44"/>
    </row>
    <row r="36" spans="1:12" ht="13.5" thickBot="1">
      <c r="A36" s="44"/>
      <c r="B36" s="171" t="s">
        <v>6557</v>
      </c>
      <c r="C36" s="172"/>
      <c r="D36" s="172"/>
      <c r="E36" s="194">
        <f>E34*E34*E32</f>
        <v>0</v>
      </c>
      <c r="F36" s="44"/>
      <c r="G36" s="44"/>
      <c r="H36" s="44"/>
      <c r="I36" s="44"/>
      <c r="J36" s="44"/>
      <c r="K36" s="44"/>
      <c r="L36" s="44"/>
    </row>
    <row r="37" spans="1:12" ht="12.75">
      <c r="A37" s="44"/>
      <c r="B37" s="177"/>
      <c r="C37" s="44"/>
      <c r="D37" s="44"/>
      <c r="E37" s="44"/>
      <c r="F37" s="44"/>
      <c r="G37" s="44"/>
      <c r="H37" s="44"/>
      <c r="I37" s="44"/>
      <c r="J37" s="44"/>
      <c r="K37" s="44"/>
      <c r="L37" s="44"/>
    </row>
    <row r="38" spans="1:12" ht="12.75">
      <c r="A38" s="44"/>
      <c r="B38" s="177"/>
      <c r="C38" s="44"/>
      <c r="D38" s="44"/>
      <c r="E38" s="44"/>
      <c r="F38" s="44"/>
      <c r="G38" s="44"/>
      <c r="H38" s="44"/>
      <c r="I38" s="44"/>
      <c r="J38" s="44"/>
      <c r="K38" s="44"/>
      <c r="L38" s="44"/>
    </row>
    <row r="39" spans="1:12" ht="12.75">
      <c r="A39" s="44"/>
      <c r="B39" s="177"/>
      <c r="C39" s="44"/>
      <c r="D39" s="44"/>
      <c r="E39" s="44"/>
      <c r="F39" s="44"/>
      <c r="G39" s="44"/>
      <c r="H39" s="44"/>
      <c r="I39" s="44"/>
      <c r="J39" s="44"/>
      <c r="K39" s="44"/>
      <c r="L39" s="44"/>
    </row>
    <row r="40" ht="12.75">
      <c r="B40" s="132"/>
    </row>
    <row r="41" ht="12.75">
      <c r="B41" s="132"/>
    </row>
    <row r="42" ht="12.75">
      <c r="B42" s="132"/>
    </row>
    <row r="43" ht="12.75">
      <c r="B43" s="132"/>
    </row>
    <row r="44" ht="12.75">
      <c r="B44" s="132"/>
    </row>
    <row r="45" ht="12.75">
      <c r="B45" s="132"/>
    </row>
    <row r="46" ht="12.75">
      <c r="B46" s="132"/>
    </row>
    <row r="47" ht="12.75">
      <c r="B47" s="132"/>
    </row>
    <row r="48" ht="12.75">
      <c r="B48" s="132"/>
    </row>
    <row r="49" ht="12.75">
      <c r="B49" s="132"/>
    </row>
  </sheetData>
  <sheetProtection/>
  <mergeCells count="1">
    <mergeCell ref="G9:J9"/>
  </mergeCells>
  <printOptions/>
  <pageMargins left="0.75" right="0.75" top="1" bottom="1" header="0" footer="0"/>
  <pageSetup orientation="portrait" paperSize="9" r:id="rId1"/>
</worksheet>
</file>

<file path=xl/worksheets/sheet4.xml><?xml version="1.0" encoding="utf-8"?>
<worksheet xmlns="http://schemas.openxmlformats.org/spreadsheetml/2006/main" xmlns:r="http://schemas.openxmlformats.org/officeDocument/2006/relationships">
  <sheetPr codeName="Hoja1"/>
  <dimension ref="A1:Q75"/>
  <sheetViews>
    <sheetView zoomScale="85" zoomScaleNormal="85" zoomScalePageLayoutView="0" workbookViewId="0" topLeftCell="B34">
      <selection activeCell="J2" sqref="J2"/>
    </sheetView>
  </sheetViews>
  <sheetFormatPr defaultColWidth="9.140625" defaultRowHeight="12.75"/>
  <cols>
    <col min="1" max="3" width="9.140625" style="0" customWidth="1"/>
    <col min="4" max="4" width="10.57421875" style="0" customWidth="1"/>
    <col min="5" max="9" width="9.140625" style="0" customWidth="1"/>
    <col min="10" max="10" width="9.8515625" style="0" customWidth="1"/>
  </cols>
  <sheetData>
    <row r="1" spans="1:17" s="4" customFormat="1" ht="12.75">
      <c r="A1" s="6"/>
      <c r="B1" s="6"/>
      <c r="C1" s="6"/>
      <c r="D1" s="6"/>
      <c r="E1" s="6"/>
      <c r="F1" s="6"/>
      <c r="G1" s="6"/>
      <c r="H1" s="6"/>
      <c r="I1" s="6"/>
      <c r="J1" s="6"/>
      <c r="K1" s="6"/>
      <c r="L1" s="6"/>
      <c r="M1" s="6"/>
      <c r="N1" s="6"/>
      <c r="O1" s="44"/>
      <c r="P1" s="44"/>
      <c r="Q1" s="44"/>
    </row>
    <row r="2" spans="1:17" ht="12.75">
      <c r="A2" s="6"/>
      <c r="B2" s="6"/>
      <c r="C2" s="6"/>
      <c r="D2" s="7"/>
      <c r="E2" s="6"/>
      <c r="F2" s="6"/>
      <c r="G2" s="6"/>
      <c r="H2" s="6"/>
      <c r="I2" s="69" t="s">
        <v>3028</v>
      </c>
      <c r="J2" s="193">
        <f>Pesoideal!$E$36</f>
        <v>0</v>
      </c>
      <c r="K2" s="6"/>
      <c r="L2" s="69"/>
      <c r="M2" s="83"/>
      <c r="N2" s="6"/>
      <c r="O2" s="44"/>
      <c r="P2" s="44"/>
      <c r="Q2" s="44"/>
    </row>
    <row r="3" spans="1:17" ht="13.5" customHeight="1">
      <c r="A3" s="6"/>
      <c r="B3" s="71"/>
      <c r="C3" s="6"/>
      <c r="D3" s="7" t="s">
        <v>3019</v>
      </c>
      <c r="E3" s="6"/>
      <c r="F3" s="6"/>
      <c r="G3" s="6"/>
      <c r="H3" s="6"/>
      <c r="I3" s="72"/>
      <c r="J3" s="72"/>
      <c r="K3" s="6"/>
      <c r="L3" s="72"/>
      <c r="M3" s="72"/>
      <c r="N3" s="6"/>
      <c r="O3" s="44"/>
      <c r="P3" s="44"/>
      <c r="Q3" s="44"/>
    </row>
    <row r="4" spans="1:17" ht="12.75">
      <c r="A4" s="6"/>
      <c r="B4" s="6"/>
      <c r="C4" s="6"/>
      <c r="D4" s="6"/>
      <c r="E4" s="6"/>
      <c r="F4" s="6"/>
      <c r="G4" s="6"/>
      <c r="H4" s="6"/>
      <c r="I4" s="72" t="s">
        <v>3026</v>
      </c>
      <c r="J4" s="72" t="s">
        <v>1882</v>
      </c>
      <c r="K4" s="189" t="s">
        <v>6558</v>
      </c>
      <c r="L4" s="72"/>
      <c r="M4" s="72"/>
      <c r="N4" s="6"/>
      <c r="O4" s="44"/>
      <c r="P4" s="44"/>
      <c r="Q4" s="44"/>
    </row>
    <row r="5" spans="1:17" ht="12.75">
      <c r="A5" s="6"/>
      <c r="B5" s="6"/>
      <c r="C5" s="75" t="s">
        <v>3018</v>
      </c>
      <c r="D5" s="216"/>
      <c r="E5" s="216"/>
      <c r="F5" s="216"/>
      <c r="G5" s="6"/>
      <c r="H5" s="6"/>
      <c r="I5" s="79">
        <v>38019</v>
      </c>
      <c r="J5" s="70"/>
      <c r="K5" s="195">
        <f>$J$2</f>
        <v>0</v>
      </c>
      <c r="L5" s="6"/>
      <c r="M5" s="6"/>
      <c r="N5" s="6"/>
      <c r="O5" s="44"/>
      <c r="P5" s="44"/>
      <c r="Q5" s="44"/>
    </row>
    <row r="6" spans="1:17" ht="12.75">
      <c r="A6" s="6"/>
      <c r="B6" s="6"/>
      <c r="C6" s="75" t="s">
        <v>3027</v>
      </c>
      <c r="D6" s="186"/>
      <c r="E6" s="6"/>
      <c r="F6" s="6"/>
      <c r="G6" s="6"/>
      <c r="H6" s="6"/>
      <c r="I6" s="79">
        <v>38026</v>
      </c>
      <c r="J6" s="70"/>
      <c r="K6" s="195">
        <f aca="true" t="shared" si="0" ref="K6:K46">$J$2</f>
        <v>0</v>
      </c>
      <c r="L6" s="6"/>
      <c r="M6" s="6"/>
      <c r="N6" s="6"/>
      <c r="O6" s="44"/>
      <c r="P6" s="44"/>
      <c r="Q6" s="44"/>
    </row>
    <row r="7" spans="1:17" ht="12.75">
      <c r="A7" s="6"/>
      <c r="B7" s="6"/>
      <c r="C7" s="6"/>
      <c r="D7" s="6"/>
      <c r="E7" s="6"/>
      <c r="F7" s="6"/>
      <c r="G7" s="6"/>
      <c r="H7" s="6"/>
      <c r="I7" s="79">
        <v>38033</v>
      </c>
      <c r="J7" s="70"/>
      <c r="K7" s="195">
        <f t="shared" si="0"/>
        <v>0</v>
      </c>
      <c r="L7" s="6"/>
      <c r="M7" s="6"/>
      <c r="N7" s="6"/>
      <c r="O7" s="44"/>
      <c r="P7" s="44"/>
      <c r="Q7" s="44"/>
    </row>
    <row r="8" spans="1:17" ht="12.75">
      <c r="A8" s="6"/>
      <c r="B8" s="190"/>
      <c r="C8" s="184" t="s">
        <v>3023</v>
      </c>
      <c r="D8" s="191" t="s">
        <v>3024</v>
      </c>
      <c r="E8" s="185" t="s">
        <v>1881</v>
      </c>
      <c r="F8" s="185" t="s">
        <v>3025</v>
      </c>
      <c r="G8" s="185" t="s">
        <v>1632</v>
      </c>
      <c r="H8" s="6"/>
      <c r="I8" s="79">
        <v>38040</v>
      </c>
      <c r="J8" s="70"/>
      <c r="K8" s="195">
        <f t="shared" si="0"/>
        <v>0</v>
      </c>
      <c r="L8" s="6"/>
      <c r="M8" s="6"/>
      <c r="N8" s="6"/>
      <c r="O8" s="44"/>
      <c r="P8" s="44"/>
      <c r="Q8" s="44"/>
    </row>
    <row r="9" spans="1:17" ht="12.75">
      <c r="A9" s="6"/>
      <c r="B9" s="6"/>
      <c r="C9" s="184" t="s">
        <v>1883</v>
      </c>
      <c r="D9" s="192">
        <v>0</v>
      </c>
      <c r="E9" s="73">
        <f>IF(D9=0,0,D9)</f>
        <v>0</v>
      </c>
      <c r="F9" s="74">
        <f>D6+Lunes!$B$2</f>
        <v>0</v>
      </c>
      <c r="G9" s="73">
        <f>IF(D9=0,0,F9-E9)</f>
        <v>0</v>
      </c>
      <c r="H9" s="6"/>
      <c r="I9" s="79">
        <v>38047</v>
      </c>
      <c r="J9" s="70"/>
      <c r="K9" s="195">
        <f t="shared" si="0"/>
        <v>0</v>
      </c>
      <c r="L9" s="6"/>
      <c r="M9" s="6"/>
      <c r="N9" s="6"/>
      <c r="O9" s="44"/>
      <c r="P9" s="44"/>
      <c r="Q9" s="44"/>
    </row>
    <row r="10" spans="1:17" ht="12.75">
      <c r="A10" s="6"/>
      <c r="B10" s="6"/>
      <c r="C10" s="184" t="s">
        <v>1884</v>
      </c>
      <c r="D10" s="192">
        <v>0</v>
      </c>
      <c r="E10" s="73">
        <f>IF(D10=0,0,D9+D10)</f>
        <v>0</v>
      </c>
      <c r="F10" s="74">
        <f>D6+F9+Martes!$B$2</f>
        <v>0</v>
      </c>
      <c r="G10" s="73">
        <f aca="true" t="shared" si="1" ref="G10:G15">IF(D10=0,0,F10-E10)</f>
        <v>0</v>
      </c>
      <c r="H10" s="6"/>
      <c r="I10" s="79">
        <v>38054</v>
      </c>
      <c r="J10" s="70"/>
      <c r="K10" s="195">
        <f t="shared" si="0"/>
        <v>0</v>
      </c>
      <c r="L10" s="6"/>
      <c r="M10" s="6"/>
      <c r="N10" s="6"/>
      <c r="O10" s="44"/>
      <c r="P10" s="44"/>
      <c r="Q10" s="44"/>
    </row>
    <row r="11" spans="1:17" ht="12.75">
      <c r="A11" s="6"/>
      <c r="B11" s="6"/>
      <c r="C11" s="184" t="s">
        <v>1885</v>
      </c>
      <c r="D11" s="192">
        <v>0</v>
      </c>
      <c r="E11" s="73">
        <f>IF(D11=0,0,D9+D10+D11)</f>
        <v>0</v>
      </c>
      <c r="F11" s="74">
        <f>D6+F10+Miércoles!$B$2</f>
        <v>0</v>
      </c>
      <c r="G11" s="73">
        <f t="shared" si="1"/>
        <v>0</v>
      </c>
      <c r="H11" s="6"/>
      <c r="I11" s="79">
        <f>+I10+7</f>
        <v>38061</v>
      </c>
      <c r="J11" s="70"/>
      <c r="K11" s="195">
        <f t="shared" si="0"/>
        <v>0</v>
      </c>
      <c r="L11" s="6"/>
      <c r="M11" s="6"/>
      <c r="N11" s="6"/>
      <c r="O11" s="44"/>
      <c r="P11" s="44"/>
      <c r="Q11" s="44"/>
    </row>
    <row r="12" spans="1:17" ht="12.75">
      <c r="A12" s="6"/>
      <c r="B12" s="6"/>
      <c r="C12" s="184" t="s">
        <v>1886</v>
      </c>
      <c r="D12" s="192">
        <v>0</v>
      </c>
      <c r="E12" s="73">
        <f>IF(D12=0,0,D9+D10+D11+D12)</f>
        <v>0</v>
      </c>
      <c r="F12" s="74">
        <f>D6+F11+Jueves!$B$2</f>
        <v>0</v>
      </c>
      <c r="G12" s="73">
        <f t="shared" si="1"/>
        <v>0</v>
      </c>
      <c r="H12" s="6"/>
      <c r="I12" s="79">
        <f aca="true" t="shared" si="2" ref="I12:I46">+I11+7</f>
        <v>38068</v>
      </c>
      <c r="J12" s="70"/>
      <c r="K12" s="195">
        <f t="shared" si="0"/>
        <v>0</v>
      </c>
      <c r="L12" s="6"/>
      <c r="M12" s="6"/>
      <c r="N12" s="6"/>
      <c r="O12" s="44"/>
      <c r="P12" s="44"/>
      <c r="Q12" s="44"/>
    </row>
    <row r="13" spans="1:17" ht="12.75">
      <c r="A13" s="6"/>
      <c r="B13" s="6"/>
      <c r="C13" s="184" t="s">
        <v>1887</v>
      </c>
      <c r="D13" s="192">
        <v>0</v>
      </c>
      <c r="E13" s="73">
        <f>IF(D13=0,0,D9+D10+D11+D12+D13)</f>
        <v>0</v>
      </c>
      <c r="F13" s="74">
        <f>D6+F12+Viernes!$B$2</f>
        <v>0</v>
      </c>
      <c r="G13" s="73">
        <f t="shared" si="1"/>
        <v>0</v>
      </c>
      <c r="H13" s="6"/>
      <c r="I13" s="79">
        <f t="shared" si="2"/>
        <v>38075</v>
      </c>
      <c r="J13" s="70"/>
      <c r="K13" s="195">
        <f t="shared" si="0"/>
        <v>0</v>
      </c>
      <c r="L13" s="6"/>
      <c r="M13" s="6"/>
      <c r="N13" s="6"/>
      <c r="O13" s="44"/>
      <c r="P13" s="44"/>
      <c r="Q13" s="44"/>
    </row>
    <row r="14" spans="1:17" ht="12.75">
      <c r="A14" s="6"/>
      <c r="B14" s="6"/>
      <c r="C14" s="184" t="s">
        <v>1627</v>
      </c>
      <c r="D14" s="192">
        <v>0</v>
      </c>
      <c r="E14" s="73">
        <f>IF(D14=0,0,D9+D10+D11+D12+D13+D14)</f>
        <v>0</v>
      </c>
      <c r="F14" s="74">
        <f>D6+F13+Sábado!$B$2</f>
        <v>0</v>
      </c>
      <c r="G14" s="73">
        <f t="shared" si="1"/>
        <v>0</v>
      </c>
      <c r="H14" s="6"/>
      <c r="I14" s="79">
        <f t="shared" si="2"/>
        <v>38082</v>
      </c>
      <c r="J14" s="70"/>
      <c r="K14" s="195">
        <f t="shared" si="0"/>
        <v>0</v>
      </c>
      <c r="L14" s="6"/>
      <c r="M14" s="6"/>
      <c r="N14" s="6"/>
      <c r="O14" s="44"/>
      <c r="P14" s="44"/>
      <c r="Q14" s="44"/>
    </row>
    <row r="15" spans="1:17" ht="12.75">
      <c r="A15" s="6"/>
      <c r="B15" s="6"/>
      <c r="C15" s="184" t="s">
        <v>1888</v>
      </c>
      <c r="D15" s="192">
        <v>0</v>
      </c>
      <c r="E15" s="73">
        <f>IF(D15=0,0,D9+D10+D11+D12+D13+D14+D15)</f>
        <v>0</v>
      </c>
      <c r="F15" s="74">
        <f>D6+F14+Domingo!$B$2</f>
        <v>0</v>
      </c>
      <c r="G15" s="73">
        <f t="shared" si="1"/>
        <v>0</v>
      </c>
      <c r="H15" s="6"/>
      <c r="I15" s="79">
        <f t="shared" si="2"/>
        <v>38089</v>
      </c>
      <c r="J15" s="70"/>
      <c r="K15" s="195">
        <f t="shared" si="0"/>
        <v>0</v>
      </c>
      <c r="L15" s="6"/>
      <c r="M15" s="6"/>
      <c r="N15" s="6"/>
      <c r="O15" s="44"/>
      <c r="P15" s="44"/>
      <c r="Q15" s="44"/>
    </row>
    <row r="16" spans="1:17" ht="12.75">
      <c r="A16" s="6"/>
      <c r="B16" s="6"/>
      <c r="C16" s="6"/>
      <c r="D16" s="6"/>
      <c r="E16" s="6"/>
      <c r="F16" s="6"/>
      <c r="G16" s="6"/>
      <c r="H16" s="6"/>
      <c r="I16" s="79">
        <f t="shared" si="2"/>
        <v>38096</v>
      </c>
      <c r="J16" s="70"/>
      <c r="K16" s="195">
        <f t="shared" si="0"/>
        <v>0</v>
      </c>
      <c r="L16" s="6"/>
      <c r="M16" s="6"/>
      <c r="N16" s="6"/>
      <c r="O16" s="44"/>
      <c r="P16" s="44"/>
      <c r="Q16" s="44"/>
    </row>
    <row r="17" spans="1:17" ht="12.75">
      <c r="A17" s="6"/>
      <c r="B17" s="6"/>
      <c r="C17" s="6"/>
      <c r="D17" s="7" t="s">
        <v>3020</v>
      </c>
      <c r="E17" s="6"/>
      <c r="F17" s="6"/>
      <c r="G17" s="6"/>
      <c r="H17" s="6"/>
      <c r="I17" s="79">
        <f t="shared" si="2"/>
        <v>38103</v>
      </c>
      <c r="J17" s="70"/>
      <c r="K17" s="195">
        <f t="shared" si="0"/>
        <v>0</v>
      </c>
      <c r="L17" s="6"/>
      <c r="M17" s="6"/>
      <c r="N17" s="6"/>
      <c r="O17" s="44"/>
      <c r="P17" s="44"/>
      <c r="Q17" s="44"/>
    </row>
    <row r="18" spans="1:17" ht="12.75">
      <c r="A18" s="6"/>
      <c r="B18" s="6"/>
      <c r="C18" s="6"/>
      <c r="D18" s="6" t="s">
        <v>3021</v>
      </c>
      <c r="E18" s="6"/>
      <c r="F18" s="6"/>
      <c r="G18" s="6"/>
      <c r="H18" s="6"/>
      <c r="I18" s="79">
        <f t="shared" si="2"/>
        <v>38110</v>
      </c>
      <c r="J18" s="70"/>
      <c r="K18" s="195">
        <f t="shared" si="0"/>
        <v>0</v>
      </c>
      <c r="L18" s="6"/>
      <c r="M18" s="6"/>
      <c r="N18" s="6"/>
      <c r="O18" s="44"/>
      <c r="P18" s="44"/>
      <c r="Q18" s="44"/>
    </row>
    <row r="19" spans="1:17" ht="12.75">
      <c r="A19" s="6"/>
      <c r="B19" s="6"/>
      <c r="C19" s="6"/>
      <c r="D19" s="6" t="s">
        <v>3022</v>
      </c>
      <c r="E19" s="6"/>
      <c r="F19" s="6"/>
      <c r="G19" s="6"/>
      <c r="H19" s="6"/>
      <c r="I19" s="79">
        <f t="shared" si="2"/>
        <v>38117</v>
      </c>
      <c r="J19" s="70"/>
      <c r="K19" s="195">
        <f t="shared" si="0"/>
        <v>0</v>
      </c>
      <c r="L19" s="6"/>
      <c r="M19" s="6"/>
      <c r="N19" s="6"/>
      <c r="O19" s="44"/>
      <c r="P19" s="44"/>
      <c r="Q19" s="44"/>
    </row>
    <row r="20" spans="1:17" ht="12.75">
      <c r="A20" s="6"/>
      <c r="B20" s="6"/>
      <c r="C20" s="6"/>
      <c r="D20" s="6"/>
      <c r="E20" s="6"/>
      <c r="F20" s="6"/>
      <c r="G20" s="6"/>
      <c r="H20" s="6"/>
      <c r="I20" s="79">
        <f t="shared" si="2"/>
        <v>38124</v>
      </c>
      <c r="J20" s="70"/>
      <c r="K20" s="195">
        <f t="shared" si="0"/>
        <v>0</v>
      </c>
      <c r="L20" s="6"/>
      <c r="M20" s="6"/>
      <c r="N20" s="6"/>
      <c r="O20" s="44"/>
      <c r="P20" s="44"/>
      <c r="Q20" s="44"/>
    </row>
    <row r="21" spans="1:17" ht="12.75">
      <c r="A21" s="6"/>
      <c r="B21" s="6"/>
      <c r="C21" s="6"/>
      <c r="D21" s="6"/>
      <c r="E21" s="6"/>
      <c r="F21" s="6"/>
      <c r="G21" s="6"/>
      <c r="H21" s="6"/>
      <c r="I21" s="79">
        <f t="shared" si="2"/>
        <v>38131</v>
      </c>
      <c r="J21" s="70"/>
      <c r="K21" s="195">
        <f t="shared" si="0"/>
        <v>0</v>
      </c>
      <c r="L21" s="6"/>
      <c r="M21" s="6"/>
      <c r="N21" s="6"/>
      <c r="O21" s="44"/>
      <c r="P21" s="44"/>
      <c r="Q21" s="44"/>
    </row>
    <row r="22" spans="1:17" ht="12.75" customHeight="1">
      <c r="A22" s="181"/>
      <c r="B22" s="6"/>
      <c r="C22" s="6"/>
      <c r="D22" s="6"/>
      <c r="E22" s="6"/>
      <c r="F22" s="6"/>
      <c r="G22" s="6"/>
      <c r="H22" s="6"/>
      <c r="I22" s="79">
        <f t="shared" si="2"/>
        <v>38138</v>
      </c>
      <c r="J22" s="70"/>
      <c r="K22" s="195">
        <f t="shared" si="0"/>
        <v>0</v>
      </c>
      <c r="L22" s="6"/>
      <c r="M22" s="6"/>
      <c r="N22" s="6"/>
      <c r="O22" s="44"/>
      <c r="P22" s="44"/>
      <c r="Q22" s="44"/>
    </row>
    <row r="23" spans="1:17" ht="12.75" hidden="1">
      <c r="A23" s="6"/>
      <c r="B23" s="6"/>
      <c r="C23" s="6"/>
      <c r="D23" s="6"/>
      <c r="E23" s="6"/>
      <c r="F23" s="6"/>
      <c r="G23" s="6"/>
      <c r="H23" s="6"/>
      <c r="I23" s="79">
        <f t="shared" si="2"/>
        <v>38145</v>
      </c>
      <c r="J23" s="70"/>
      <c r="K23" s="195">
        <f t="shared" si="0"/>
        <v>0</v>
      </c>
      <c r="L23" s="6"/>
      <c r="M23" s="6"/>
      <c r="N23" s="6"/>
      <c r="O23" s="44"/>
      <c r="P23" s="44"/>
      <c r="Q23" s="44"/>
    </row>
    <row r="24" spans="1:17" ht="12.75">
      <c r="A24" s="182"/>
      <c r="B24" s="6"/>
      <c r="C24" s="183"/>
      <c r="D24" s="6"/>
      <c r="E24" s="6"/>
      <c r="F24" s="6"/>
      <c r="G24" s="6"/>
      <c r="H24" s="6"/>
      <c r="I24" s="79">
        <f t="shared" si="2"/>
        <v>38152</v>
      </c>
      <c r="J24" s="70"/>
      <c r="K24" s="195">
        <f t="shared" si="0"/>
        <v>0</v>
      </c>
      <c r="L24" s="6"/>
      <c r="M24" s="6"/>
      <c r="N24" s="6"/>
      <c r="O24" s="44"/>
      <c r="P24" s="44"/>
      <c r="Q24" s="44"/>
    </row>
    <row r="25" spans="1:17" ht="12.75">
      <c r="A25" s="181"/>
      <c r="B25" s="6"/>
      <c r="C25" s="6"/>
      <c r="D25" s="6"/>
      <c r="E25" s="6"/>
      <c r="F25" s="6"/>
      <c r="G25" s="6"/>
      <c r="H25" s="6"/>
      <c r="I25" s="79">
        <f t="shared" si="2"/>
        <v>38159</v>
      </c>
      <c r="J25" s="118"/>
      <c r="K25" s="195">
        <f t="shared" si="0"/>
        <v>0</v>
      </c>
      <c r="L25" s="6"/>
      <c r="M25" s="6"/>
      <c r="N25" s="6"/>
      <c r="O25" s="44"/>
      <c r="P25" s="44"/>
      <c r="Q25" s="44"/>
    </row>
    <row r="26" spans="1:17" ht="12.75">
      <c r="A26" s="181"/>
      <c r="B26" s="6"/>
      <c r="C26" s="6"/>
      <c r="D26" s="6"/>
      <c r="E26" s="6"/>
      <c r="F26" s="6"/>
      <c r="G26" s="6"/>
      <c r="H26" s="6"/>
      <c r="I26" s="79">
        <f t="shared" si="2"/>
        <v>38166</v>
      </c>
      <c r="J26" s="70"/>
      <c r="K26" s="195">
        <f t="shared" si="0"/>
        <v>0</v>
      </c>
      <c r="L26" s="6"/>
      <c r="M26" s="6"/>
      <c r="N26" s="6"/>
      <c r="O26" s="44"/>
      <c r="P26" s="44"/>
      <c r="Q26" s="44"/>
    </row>
    <row r="27" spans="1:17" ht="12.75">
      <c r="A27" s="6"/>
      <c r="B27" s="6"/>
      <c r="C27" s="6"/>
      <c r="D27" s="6"/>
      <c r="E27" s="6"/>
      <c r="F27" s="6"/>
      <c r="G27" s="6"/>
      <c r="H27" s="6"/>
      <c r="I27" s="79">
        <f t="shared" si="2"/>
        <v>38173</v>
      </c>
      <c r="J27" s="70"/>
      <c r="K27" s="195">
        <f t="shared" si="0"/>
        <v>0</v>
      </c>
      <c r="L27" s="6"/>
      <c r="M27" s="6"/>
      <c r="N27" s="6"/>
      <c r="O27" s="44"/>
      <c r="P27" s="44"/>
      <c r="Q27" s="44"/>
    </row>
    <row r="28" spans="1:17" ht="12.75">
      <c r="A28" s="6"/>
      <c r="B28" s="6"/>
      <c r="C28" s="6"/>
      <c r="D28" s="6"/>
      <c r="E28" s="6"/>
      <c r="F28" s="6"/>
      <c r="G28" s="6"/>
      <c r="H28" s="6"/>
      <c r="I28" s="79">
        <f t="shared" si="2"/>
        <v>38180</v>
      </c>
      <c r="J28" s="70"/>
      <c r="K28" s="195">
        <f t="shared" si="0"/>
        <v>0</v>
      </c>
      <c r="L28" s="6"/>
      <c r="M28" s="6"/>
      <c r="N28" s="6"/>
      <c r="O28" s="44"/>
      <c r="P28" s="44"/>
      <c r="Q28" s="44"/>
    </row>
    <row r="29" spans="1:17" ht="12.75">
      <c r="A29" s="6"/>
      <c r="B29" s="6"/>
      <c r="C29" s="6"/>
      <c r="D29" s="6"/>
      <c r="E29" s="6"/>
      <c r="F29" s="6"/>
      <c r="G29" s="6"/>
      <c r="H29" s="6"/>
      <c r="I29" s="79">
        <f t="shared" si="2"/>
        <v>38187</v>
      </c>
      <c r="J29" s="70"/>
      <c r="K29" s="195">
        <f t="shared" si="0"/>
        <v>0</v>
      </c>
      <c r="L29" s="6"/>
      <c r="M29" s="6"/>
      <c r="N29" s="6"/>
      <c r="O29" s="44"/>
      <c r="P29" s="44"/>
      <c r="Q29" s="44"/>
    </row>
    <row r="30" spans="1:17" ht="12.75">
      <c r="A30" s="6"/>
      <c r="B30" s="6"/>
      <c r="C30" s="6"/>
      <c r="D30" s="6"/>
      <c r="E30" s="6"/>
      <c r="F30" s="6"/>
      <c r="G30" s="6"/>
      <c r="H30" s="6"/>
      <c r="I30" s="79">
        <f t="shared" si="2"/>
        <v>38194</v>
      </c>
      <c r="J30" s="70"/>
      <c r="K30" s="195">
        <f t="shared" si="0"/>
        <v>0</v>
      </c>
      <c r="L30" s="6"/>
      <c r="M30" s="6"/>
      <c r="N30" s="6"/>
      <c r="O30" s="44"/>
      <c r="P30" s="44"/>
      <c r="Q30" s="44"/>
    </row>
    <row r="31" spans="1:17" ht="12.75">
      <c r="A31" s="6"/>
      <c r="B31" s="6"/>
      <c r="C31" s="6"/>
      <c r="D31" s="6"/>
      <c r="E31" s="6"/>
      <c r="F31" s="6"/>
      <c r="G31" s="6"/>
      <c r="H31" s="6"/>
      <c r="I31" s="79">
        <f t="shared" si="2"/>
        <v>38201</v>
      </c>
      <c r="J31" s="187"/>
      <c r="K31" s="195">
        <f t="shared" si="0"/>
        <v>0</v>
      </c>
      <c r="L31" s="6"/>
      <c r="M31" s="6"/>
      <c r="N31" s="6"/>
      <c r="O31" s="44"/>
      <c r="P31" s="44"/>
      <c r="Q31" s="44"/>
    </row>
    <row r="32" spans="1:17" ht="12.75">
      <c r="A32" s="44"/>
      <c r="B32" s="44"/>
      <c r="C32" s="44"/>
      <c r="D32" s="44"/>
      <c r="E32" s="44"/>
      <c r="F32" s="44"/>
      <c r="G32" s="44"/>
      <c r="H32" s="44"/>
      <c r="I32" s="79">
        <f t="shared" si="2"/>
        <v>38208</v>
      </c>
      <c r="J32" s="187"/>
      <c r="K32" s="195">
        <f t="shared" si="0"/>
        <v>0</v>
      </c>
      <c r="L32" s="44"/>
      <c r="M32" s="44"/>
      <c r="N32" s="44"/>
      <c r="O32" s="44"/>
      <c r="P32" s="44"/>
      <c r="Q32" s="44"/>
    </row>
    <row r="33" spans="1:17" ht="12.75">
      <c r="A33" s="44"/>
      <c r="B33" s="44"/>
      <c r="C33" s="44"/>
      <c r="D33" s="44"/>
      <c r="E33" s="44"/>
      <c r="F33" s="44"/>
      <c r="G33" s="44"/>
      <c r="H33" s="44"/>
      <c r="I33" s="79">
        <f t="shared" si="2"/>
        <v>38215</v>
      </c>
      <c r="J33" s="187"/>
      <c r="K33" s="195">
        <f t="shared" si="0"/>
        <v>0</v>
      </c>
      <c r="L33" s="44"/>
      <c r="M33" s="44"/>
      <c r="N33" s="44"/>
      <c r="O33" s="44"/>
      <c r="P33" s="44"/>
      <c r="Q33" s="44"/>
    </row>
    <row r="34" spans="1:17" ht="12.75">
      <c r="A34" s="44"/>
      <c r="B34" s="44"/>
      <c r="C34" s="44"/>
      <c r="D34" s="44"/>
      <c r="E34" s="44"/>
      <c r="F34" s="44"/>
      <c r="G34" s="44"/>
      <c r="H34" s="44"/>
      <c r="I34" s="79">
        <f t="shared" si="2"/>
        <v>38222</v>
      </c>
      <c r="J34" s="187"/>
      <c r="K34" s="195">
        <f t="shared" si="0"/>
        <v>0</v>
      </c>
      <c r="L34" s="44"/>
      <c r="M34" s="44"/>
      <c r="N34" s="44"/>
      <c r="O34" s="44"/>
      <c r="P34" s="44"/>
      <c r="Q34" s="44"/>
    </row>
    <row r="35" spans="1:17" ht="12.75">
      <c r="A35" s="44"/>
      <c r="B35" s="44"/>
      <c r="C35" s="44"/>
      <c r="D35" s="44"/>
      <c r="E35" s="44"/>
      <c r="F35" s="44"/>
      <c r="G35" s="44"/>
      <c r="H35" s="44"/>
      <c r="I35" s="79">
        <f t="shared" si="2"/>
        <v>38229</v>
      </c>
      <c r="J35" s="187"/>
      <c r="K35" s="195">
        <f t="shared" si="0"/>
        <v>0</v>
      </c>
      <c r="L35" s="44"/>
      <c r="M35" s="44"/>
      <c r="N35" s="44"/>
      <c r="O35" s="44"/>
      <c r="P35" s="44"/>
      <c r="Q35" s="44"/>
    </row>
    <row r="36" spans="1:17" ht="12.75">
      <c r="A36" s="44"/>
      <c r="B36" s="44"/>
      <c r="C36" s="44"/>
      <c r="D36" s="44"/>
      <c r="E36" s="44"/>
      <c r="F36" s="44"/>
      <c r="G36" s="44"/>
      <c r="H36" s="44"/>
      <c r="I36" s="79">
        <f t="shared" si="2"/>
        <v>38236</v>
      </c>
      <c r="J36" s="187"/>
      <c r="K36" s="195">
        <f t="shared" si="0"/>
        <v>0</v>
      </c>
      <c r="L36" s="44"/>
      <c r="M36" s="44"/>
      <c r="N36" s="44"/>
      <c r="O36" s="44"/>
      <c r="P36" s="44"/>
      <c r="Q36" s="44"/>
    </row>
    <row r="37" spans="1:17" ht="12.75">
      <c r="A37" s="44"/>
      <c r="B37" s="44"/>
      <c r="C37" s="44"/>
      <c r="D37" s="44"/>
      <c r="E37" s="44"/>
      <c r="F37" s="44"/>
      <c r="G37" s="44"/>
      <c r="H37" s="44"/>
      <c r="I37" s="79">
        <f t="shared" si="2"/>
        <v>38243</v>
      </c>
      <c r="J37" s="187"/>
      <c r="K37" s="195">
        <f t="shared" si="0"/>
        <v>0</v>
      </c>
      <c r="L37" s="44"/>
      <c r="M37" s="44"/>
      <c r="N37" s="44"/>
      <c r="O37" s="44"/>
      <c r="P37" s="44"/>
      <c r="Q37" s="44"/>
    </row>
    <row r="38" spans="1:17" ht="12.75">
      <c r="A38" s="44"/>
      <c r="B38" s="44"/>
      <c r="C38" s="44"/>
      <c r="D38" s="44"/>
      <c r="E38" s="44"/>
      <c r="F38" s="44"/>
      <c r="G38" s="44"/>
      <c r="H38" s="44"/>
      <c r="I38" s="79">
        <f t="shared" si="2"/>
        <v>38250</v>
      </c>
      <c r="J38" s="187"/>
      <c r="K38" s="195">
        <f t="shared" si="0"/>
        <v>0</v>
      </c>
      <c r="L38" s="44"/>
      <c r="M38" s="44"/>
      <c r="N38" s="44"/>
      <c r="O38" s="44"/>
      <c r="P38" s="44"/>
      <c r="Q38" s="44"/>
    </row>
    <row r="39" spans="1:17" ht="12.75">
      <c r="A39" s="44"/>
      <c r="B39" s="44"/>
      <c r="C39" s="44"/>
      <c r="D39" s="44"/>
      <c r="E39" s="44"/>
      <c r="F39" s="44"/>
      <c r="G39" s="44"/>
      <c r="H39" s="44"/>
      <c r="I39" s="79">
        <f t="shared" si="2"/>
        <v>38257</v>
      </c>
      <c r="J39" s="187"/>
      <c r="K39" s="195">
        <f t="shared" si="0"/>
        <v>0</v>
      </c>
      <c r="L39" s="44"/>
      <c r="M39" s="44"/>
      <c r="N39" s="44"/>
      <c r="O39" s="44"/>
      <c r="P39" s="44"/>
      <c r="Q39" s="44"/>
    </row>
    <row r="40" spans="1:17" ht="12.75">
      <c r="A40" s="44"/>
      <c r="B40" s="44"/>
      <c r="C40" s="44"/>
      <c r="D40" s="44"/>
      <c r="E40" s="44"/>
      <c r="F40" s="44"/>
      <c r="G40" s="44"/>
      <c r="H40" s="44"/>
      <c r="I40" s="79">
        <f t="shared" si="2"/>
        <v>38264</v>
      </c>
      <c r="J40" s="187"/>
      <c r="K40" s="195">
        <f t="shared" si="0"/>
        <v>0</v>
      </c>
      <c r="L40" s="44"/>
      <c r="M40" s="44"/>
      <c r="N40" s="44"/>
      <c r="O40" s="44"/>
      <c r="P40" s="44"/>
      <c r="Q40" s="44"/>
    </row>
    <row r="41" spans="1:17" ht="12.75">
      <c r="A41" s="44"/>
      <c r="B41" s="44"/>
      <c r="C41" s="44"/>
      <c r="D41" s="44"/>
      <c r="E41" s="44"/>
      <c r="F41" s="44"/>
      <c r="G41" s="44"/>
      <c r="H41" s="44"/>
      <c r="I41" s="79">
        <f t="shared" si="2"/>
        <v>38271</v>
      </c>
      <c r="J41" s="187"/>
      <c r="K41" s="195">
        <f t="shared" si="0"/>
        <v>0</v>
      </c>
      <c r="L41" s="44"/>
      <c r="M41" s="44"/>
      <c r="N41" s="44"/>
      <c r="O41" s="44"/>
      <c r="P41" s="44"/>
      <c r="Q41" s="44"/>
    </row>
    <row r="42" spans="1:17" ht="12.75">
      <c r="A42" s="44"/>
      <c r="B42" s="44"/>
      <c r="C42" s="44"/>
      <c r="D42" s="44"/>
      <c r="E42" s="44"/>
      <c r="F42" s="44"/>
      <c r="G42" s="44"/>
      <c r="H42" s="44"/>
      <c r="I42" s="79">
        <f t="shared" si="2"/>
        <v>38278</v>
      </c>
      <c r="J42" s="187"/>
      <c r="K42" s="195">
        <f t="shared" si="0"/>
        <v>0</v>
      </c>
      <c r="L42" s="44"/>
      <c r="M42" s="44"/>
      <c r="N42" s="44"/>
      <c r="O42" s="44"/>
      <c r="P42" s="44"/>
      <c r="Q42" s="44"/>
    </row>
    <row r="43" spans="1:17" ht="12.75">
      <c r="A43" s="44"/>
      <c r="B43" s="44"/>
      <c r="C43" s="44"/>
      <c r="D43" s="44"/>
      <c r="E43" s="44"/>
      <c r="F43" s="44"/>
      <c r="G43" s="44"/>
      <c r="H43" s="44"/>
      <c r="I43" s="79">
        <f t="shared" si="2"/>
        <v>38285</v>
      </c>
      <c r="J43" s="187"/>
      <c r="K43" s="195">
        <f t="shared" si="0"/>
        <v>0</v>
      </c>
      <c r="L43" s="44"/>
      <c r="M43" s="44"/>
      <c r="N43" s="44"/>
      <c r="O43" s="44"/>
      <c r="P43" s="44"/>
      <c r="Q43" s="44"/>
    </row>
    <row r="44" spans="1:17" ht="12.75">
      <c r="A44" s="44"/>
      <c r="B44" s="44"/>
      <c r="C44" s="44"/>
      <c r="D44" s="44"/>
      <c r="E44" s="44"/>
      <c r="F44" s="44"/>
      <c r="G44" s="44"/>
      <c r="H44" s="44"/>
      <c r="I44" s="79">
        <f t="shared" si="2"/>
        <v>38292</v>
      </c>
      <c r="J44" s="187"/>
      <c r="K44" s="195">
        <f t="shared" si="0"/>
        <v>0</v>
      </c>
      <c r="L44" s="44"/>
      <c r="M44" s="44"/>
      <c r="N44" s="44"/>
      <c r="O44" s="44"/>
      <c r="P44" s="44"/>
      <c r="Q44" s="44"/>
    </row>
    <row r="45" spans="1:17" ht="12.75">
      <c r="A45" s="44"/>
      <c r="B45" s="44"/>
      <c r="C45" s="44"/>
      <c r="D45" s="44"/>
      <c r="E45" s="44"/>
      <c r="F45" s="44"/>
      <c r="G45" s="44"/>
      <c r="H45" s="44"/>
      <c r="I45" s="79">
        <f t="shared" si="2"/>
        <v>38299</v>
      </c>
      <c r="J45" s="188"/>
      <c r="K45" s="195">
        <f t="shared" si="0"/>
        <v>0</v>
      </c>
      <c r="L45" s="44"/>
      <c r="M45" s="44"/>
      <c r="N45" s="44"/>
      <c r="O45" s="44"/>
      <c r="P45" s="44"/>
      <c r="Q45" s="44"/>
    </row>
    <row r="46" spans="1:17" ht="12.75">
      <c r="A46" s="44"/>
      <c r="B46" s="44"/>
      <c r="C46" s="44"/>
      <c r="D46" s="44"/>
      <c r="E46" s="44"/>
      <c r="F46" s="44"/>
      <c r="G46" s="44"/>
      <c r="H46" s="44"/>
      <c r="I46" s="79">
        <f t="shared" si="2"/>
        <v>38306</v>
      </c>
      <c r="J46" s="188"/>
      <c r="K46" s="195">
        <f t="shared" si="0"/>
        <v>0</v>
      </c>
      <c r="L46" s="44"/>
      <c r="M46" s="44"/>
      <c r="N46" s="44"/>
      <c r="O46" s="44"/>
      <c r="P46" s="44"/>
      <c r="Q46" s="44"/>
    </row>
    <row r="47" spans="1:17" ht="12.75">
      <c r="A47" s="44"/>
      <c r="B47" s="44"/>
      <c r="C47" s="44"/>
      <c r="D47" s="44"/>
      <c r="E47" s="44"/>
      <c r="F47" s="44"/>
      <c r="G47" s="44"/>
      <c r="H47" s="44"/>
      <c r="I47" s="44"/>
      <c r="J47" s="44"/>
      <c r="K47" s="44"/>
      <c r="L47" s="44"/>
      <c r="M47" s="44"/>
      <c r="N47" s="44"/>
      <c r="O47" s="44"/>
      <c r="P47" s="44"/>
      <c r="Q47" s="44"/>
    </row>
    <row r="48" ht="12.75">
      <c r="Q48" s="44"/>
    </row>
    <row r="49" ht="12.75">
      <c r="Q49" s="44"/>
    </row>
    <row r="50" ht="12.75">
      <c r="Q50" s="44"/>
    </row>
    <row r="51" ht="12.75">
      <c r="Q51" s="44"/>
    </row>
    <row r="52" ht="12.75">
      <c r="Q52" s="44"/>
    </row>
    <row r="53" ht="12.75">
      <c r="Q53" s="44"/>
    </row>
    <row r="54" ht="12.75">
      <c r="Q54" s="44"/>
    </row>
    <row r="55" ht="12.75">
      <c r="Q55" s="44"/>
    </row>
    <row r="56" ht="12.75">
      <c r="Q56" s="44"/>
    </row>
    <row r="57" ht="12.75">
      <c r="Q57" s="44"/>
    </row>
    <row r="58" ht="12.75">
      <c r="Q58" s="44"/>
    </row>
    <row r="59" ht="12.75">
      <c r="Q59" s="44"/>
    </row>
    <row r="60" ht="12.75">
      <c r="Q60" s="44"/>
    </row>
    <row r="61" ht="12.75">
      <c r="Q61" s="44"/>
    </row>
    <row r="62" ht="12.75">
      <c r="Q62" s="44"/>
    </row>
    <row r="63" ht="12.75">
      <c r="Q63" s="44"/>
    </row>
    <row r="64" ht="12.75">
      <c r="Q64" s="44"/>
    </row>
    <row r="65" ht="12.75">
      <c r="Q65" s="44"/>
    </row>
    <row r="66" ht="12.75">
      <c r="Q66" s="44"/>
    </row>
    <row r="67" ht="12.75">
      <c r="Q67" s="44"/>
    </row>
    <row r="68" ht="12.75">
      <c r="Q68" s="44"/>
    </row>
    <row r="69" ht="12.75">
      <c r="Q69" s="44"/>
    </row>
    <row r="70" ht="12.75">
      <c r="Q70" s="44"/>
    </row>
    <row r="71" ht="12.75">
      <c r="Q71" s="44"/>
    </row>
    <row r="72" ht="12.75">
      <c r="Q72" s="44"/>
    </row>
    <row r="73" ht="12.75">
      <c r="Q73" s="44"/>
    </row>
    <row r="74" ht="12.75">
      <c r="Q74" s="44"/>
    </row>
    <row r="75" ht="12.75">
      <c r="Q75" s="44"/>
    </row>
  </sheetData>
  <sheetProtection/>
  <mergeCells count="1">
    <mergeCell ref="D5:F5"/>
  </mergeCells>
  <printOptions/>
  <pageMargins left="0.75" right="0.75" top="1" bottom="1" header="0" footer="0"/>
  <pageSetup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Hoja2"/>
  <dimension ref="A1:H42"/>
  <sheetViews>
    <sheetView zoomScalePageLayoutView="0" workbookViewId="0" topLeftCell="A13">
      <selection activeCell="F34" activeCellId="7" sqref="A7:F14 H7:H14 H16:H23 A16:F23 A25:F32 H25:H32 H34:H41 A34:F41"/>
    </sheetView>
  </sheetViews>
  <sheetFormatPr defaultColWidth="9.140625" defaultRowHeight="12.75"/>
  <cols>
    <col min="1" max="1" width="37.140625" style="0" bestFit="1" customWidth="1"/>
    <col min="2" max="2" width="9.7109375" style="0" customWidth="1"/>
    <col min="3" max="6" width="10.7109375" style="0" customWidth="1"/>
    <col min="7" max="7" width="14.28125" style="0" customWidth="1"/>
    <col min="8" max="8" width="12.28125" style="0" customWidth="1"/>
  </cols>
  <sheetData>
    <row r="1" spans="1:8" ht="16.5" thickBot="1">
      <c r="A1" s="12" t="s">
        <v>1889</v>
      </c>
      <c r="B1" s="13"/>
      <c r="C1" s="13"/>
      <c r="D1" s="14"/>
      <c r="E1" s="14"/>
      <c r="F1" s="14"/>
      <c r="G1" s="14"/>
      <c r="H1" s="15"/>
    </row>
    <row r="2" spans="1:8" ht="13.5" thickBot="1">
      <c r="A2" s="16" t="s">
        <v>1890</v>
      </c>
      <c r="B2" s="17">
        <v>0</v>
      </c>
      <c r="C2" s="18"/>
      <c r="D2" s="19"/>
      <c r="E2" s="19"/>
      <c r="F2" s="19"/>
      <c r="G2" s="19"/>
      <c r="H2" s="20"/>
    </row>
    <row r="3" spans="1:8" ht="13.5" thickBot="1">
      <c r="A3" s="16" t="s">
        <v>1895</v>
      </c>
      <c r="B3" s="36">
        <v>32</v>
      </c>
      <c r="C3" s="19"/>
      <c r="D3" s="21" t="s">
        <v>1894</v>
      </c>
      <c r="E3" s="22">
        <f>SUM(G7:G41)+SUM(H7:H41)</f>
        <v>0</v>
      </c>
      <c r="F3" s="19"/>
      <c r="G3" s="21" t="s">
        <v>1896</v>
      </c>
      <c r="H3" s="23">
        <f>B2+B3-E3</f>
        <v>32</v>
      </c>
    </row>
    <row r="4" spans="1:8" ht="14.25" customHeight="1" thickBot="1">
      <c r="A4" s="16" t="s">
        <v>1891</v>
      </c>
      <c r="B4" s="24">
        <f>SUM(G7:G14)+SUM(H7:H14)</f>
        <v>0</v>
      </c>
      <c r="C4" s="21" t="s">
        <v>1892</v>
      </c>
      <c r="D4" s="24">
        <f>SUM(G16:G23)+SUM(H16:H23)</f>
        <v>0</v>
      </c>
      <c r="E4" s="21" t="s">
        <v>1893</v>
      </c>
      <c r="F4" s="24">
        <f>SUM(G25:G32)+SUM(H25:H32)</f>
        <v>0</v>
      </c>
      <c r="G4" s="21" t="s">
        <v>3848</v>
      </c>
      <c r="H4" s="25">
        <f>SUM(G34:G41)+SUM(H34:H41)</f>
        <v>0</v>
      </c>
    </row>
    <row r="5" spans="1:8" ht="31.5" customHeight="1">
      <c r="A5" s="26" t="s">
        <v>3839</v>
      </c>
      <c r="B5" s="27" t="s">
        <v>3841</v>
      </c>
      <c r="C5" s="27" t="s">
        <v>3842</v>
      </c>
      <c r="D5" s="27" t="s">
        <v>3843</v>
      </c>
      <c r="E5" s="27" t="s">
        <v>3844</v>
      </c>
      <c r="F5" s="27" t="s">
        <v>3845</v>
      </c>
      <c r="G5" s="27" t="s">
        <v>3846</v>
      </c>
      <c r="H5" s="28" t="s">
        <v>3847</v>
      </c>
    </row>
    <row r="6" spans="1:8" ht="12.75">
      <c r="A6" s="26" t="s">
        <v>3840</v>
      </c>
      <c r="B6" s="29"/>
      <c r="C6" s="29"/>
      <c r="D6" s="29"/>
      <c r="E6" s="29"/>
      <c r="F6" s="29"/>
      <c r="G6" s="30"/>
      <c r="H6" s="31"/>
    </row>
    <row r="7" spans="1:8" ht="12.75">
      <c r="A7" s="204"/>
      <c r="B7" s="205"/>
      <c r="C7" s="205"/>
      <c r="D7" s="205"/>
      <c r="E7" s="205"/>
      <c r="F7" s="205"/>
      <c r="G7" s="30">
        <f>IF(C7*((D7-(F7*10)+(E7*4.1667))/50)&lt;0,0,C7*((D7-(F7*10)+(E7*4.1667))/50))</f>
        <v>0</v>
      </c>
      <c r="H7" s="209"/>
    </row>
    <row r="8" spans="1:8" ht="12.75">
      <c r="A8" s="204"/>
      <c r="B8" s="205"/>
      <c r="C8" s="205"/>
      <c r="D8" s="205"/>
      <c r="E8" s="205"/>
      <c r="F8" s="205"/>
      <c r="G8" s="30">
        <f>IF(C8*((D8-(F8*10)+(E8*4.1667))/50)&lt;0,0,C8*((D8-(F8*10)+(E8*4.1667))/50))</f>
        <v>0</v>
      </c>
      <c r="H8" s="209"/>
    </row>
    <row r="9" spans="1:8" ht="12.75">
      <c r="A9" s="204"/>
      <c r="B9" s="208"/>
      <c r="C9" s="205"/>
      <c r="D9" s="205"/>
      <c r="E9" s="205"/>
      <c r="F9" s="205"/>
      <c r="G9" s="30">
        <f aca="true" t="shared" si="0" ref="G9:G14">IF(C9*((D9-(F9*10)+(E9*4.1667))/50)&lt;0,0,C9*((D9-(F9*10)+(E9*4.1667))/50))</f>
        <v>0</v>
      </c>
      <c r="H9" s="209"/>
    </row>
    <row r="10" spans="1:8" ht="12.75">
      <c r="A10" s="204"/>
      <c r="B10" s="205"/>
      <c r="C10" s="205"/>
      <c r="D10" s="205"/>
      <c r="E10" s="205"/>
      <c r="F10" s="205"/>
      <c r="G10" s="30">
        <f t="shared" si="0"/>
        <v>0</v>
      </c>
      <c r="H10" s="209"/>
    </row>
    <row r="11" spans="1:8" ht="12.75">
      <c r="A11" s="204"/>
      <c r="B11" s="205"/>
      <c r="C11" s="205"/>
      <c r="D11" s="205"/>
      <c r="E11" s="205"/>
      <c r="F11" s="205"/>
      <c r="G11" s="30">
        <f t="shared" si="0"/>
        <v>0</v>
      </c>
      <c r="H11" s="209"/>
    </row>
    <row r="12" spans="1:8" ht="12.75">
      <c r="A12" s="204"/>
      <c r="B12" s="205"/>
      <c r="C12" s="205"/>
      <c r="D12" s="205"/>
      <c r="E12" s="205"/>
      <c r="F12" s="205"/>
      <c r="G12" s="30">
        <f t="shared" si="0"/>
        <v>0</v>
      </c>
      <c r="H12" s="209"/>
    </row>
    <row r="13" spans="1:8" ht="12.75">
      <c r="A13" s="204"/>
      <c r="B13" s="205"/>
      <c r="C13" s="205"/>
      <c r="D13" s="205"/>
      <c r="E13" s="205"/>
      <c r="F13" s="205"/>
      <c r="G13" s="30">
        <f t="shared" si="0"/>
        <v>0</v>
      </c>
      <c r="H13" s="209"/>
    </row>
    <row r="14" spans="1:8" ht="12.75">
      <c r="A14" s="204"/>
      <c r="B14" s="205"/>
      <c r="C14" s="205"/>
      <c r="D14" s="205"/>
      <c r="E14" s="205"/>
      <c r="F14" s="205"/>
      <c r="G14" s="30">
        <f t="shared" si="0"/>
        <v>0</v>
      </c>
      <c r="H14" s="209"/>
    </row>
    <row r="15" spans="1:8" ht="12.75">
      <c r="A15" s="26" t="s">
        <v>3849</v>
      </c>
      <c r="B15" s="32"/>
      <c r="C15" s="32"/>
      <c r="D15" s="29"/>
      <c r="E15" s="29"/>
      <c r="F15" s="29"/>
      <c r="G15" s="30"/>
      <c r="H15" s="31"/>
    </row>
    <row r="16" spans="1:8" ht="12.75">
      <c r="A16" s="204"/>
      <c r="B16" s="205"/>
      <c r="C16" s="205"/>
      <c r="D16" s="205"/>
      <c r="E16" s="205"/>
      <c r="F16" s="205"/>
      <c r="G16" s="30">
        <f>IF(C16*((D16-(F16*10)+(E16*4.1667))/50)&lt;0,0,C16*((D16-(F16*10)+(E16*4.1667))/50))</f>
        <v>0</v>
      </c>
      <c r="H16" s="209"/>
    </row>
    <row r="17" spans="1:8" ht="12.75">
      <c r="A17" s="204"/>
      <c r="B17" s="205"/>
      <c r="C17" s="205"/>
      <c r="D17" s="205"/>
      <c r="E17" s="205"/>
      <c r="F17" s="205"/>
      <c r="G17" s="30">
        <f aca="true" t="shared" si="1" ref="G17:G23">IF(C17*((D17-(F17*10)+(E17*4.1667))/50)&lt;0,0,C17*((D17-(F17*10)+(E17*4.1667))/50))</f>
        <v>0</v>
      </c>
      <c r="H17" s="209"/>
    </row>
    <row r="18" spans="1:8" ht="12.75">
      <c r="A18" s="204"/>
      <c r="B18" s="205"/>
      <c r="C18" s="205"/>
      <c r="D18" s="205"/>
      <c r="E18" s="205"/>
      <c r="F18" s="205"/>
      <c r="G18" s="30">
        <f t="shared" si="1"/>
        <v>0</v>
      </c>
      <c r="H18" s="209"/>
    </row>
    <row r="19" spans="1:8" ht="12.75">
      <c r="A19" s="204"/>
      <c r="B19" s="205"/>
      <c r="C19" s="205"/>
      <c r="D19" s="205"/>
      <c r="E19" s="205"/>
      <c r="F19" s="205"/>
      <c r="G19" s="30">
        <f t="shared" si="1"/>
        <v>0</v>
      </c>
      <c r="H19" s="209"/>
    </row>
    <row r="20" spans="1:8" ht="12.75">
      <c r="A20" s="204"/>
      <c r="B20" s="205"/>
      <c r="C20" s="205"/>
      <c r="D20" s="205"/>
      <c r="E20" s="205"/>
      <c r="F20" s="205"/>
      <c r="G20" s="30">
        <f>IF(C20*((D20-(F20*10)+(E20*4.1667))/50)&lt;0,0,C20*((D20-(F20*10)+(E20*4.1667))/50))</f>
        <v>0</v>
      </c>
      <c r="H20" s="209"/>
    </row>
    <row r="21" spans="1:8" ht="12.75">
      <c r="A21" s="204"/>
      <c r="B21" s="205"/>
      <c r="C21" s="205"/>
      <c r="D21" s="205"/>
      <c r="E21" s="205"/>
      <c r="F21" s="205"/>
      <c r="G21" s="30">
        <f t="shared" si="1"/>
        <v>0</v>
      </c>
      <c r="H21" s="209"/>
    </row>
    <row r="22" spans="1:8" ht="12.75">
      <c r="A22" s="204"/>
      <c r="B22" s="205"/>
      <c r="C22" s="205"/>
      <c r="D22" s="205"/>
      <c r="E22" s="205"/>
      <c r="F22" s="205"/>
      <c r="G22" s="30">
        <f t="shared" si="1"/>
        <v>0</v>
      </c>
      <c r="H22" s="209"/>
    </row>
    <row r="23" spans="1:8" ht="12.75">
      <c r="A23" s="204"/>
      <c r="B23" s="205"/>
      <c r="C23" s="205"/>
      <c r="D23" s="205"/>
      <c r="E23" s="205"/>
      <c r="F23" s="205"/>
      <c r="G23" s="30">
        <f t="shared" si="1"/>
        <v>0</v>
      </c>
      <c r="H23" s="209"/>
    </row>
    <row r="24" spans="1:8" ht="12.75">
      <c r="A24" s="26" t="s">
        <v>3850</v>
      </c>
      <c r="B24" s="32"/>
      <c r="C24" s="32"/>
      <c r="D24" s="29"/>
      <c r="E24" s="29"/>
      <c r="F24" s="29"/>
      <c r="G24" s="30"/>
      <c r="H24" s="31"/>
    </row>
    <row r="25" spans="1:8" ht="12.75">
      <c r="A25" s="204"/>
      <c r="B25" s="205"/>
      <c r="C25" s="205"/>
      <c r="D25" s="205"/>
      <c r="E25" s="205"/>
      <c r="F25" s="205"/>
      <c r="G25" s="30">
        <f aca="true" t="shared" si="2" ref="G25:G32">IF(C25*((D25-(F25*10)+(E25*4.1667))/50)&lt;0,0,C25*((D25-(F25*10)+(E25*4.1667))/50))</f>
        <v>0</v>
      </c>
      <c r="H25" s="209"/>
    </row>
    <row r="26" spans="1:8" ht="12.75">
      <c r="A26" s="204"/>
      <c r="B26" s="205"/>
      <c r="C26" s="205"/>
      <c r="D26" s="205"/>
      <c r="E26" s="205"/>
      <c r="F26" s="205"/>
      <c r="G26" s="30">
        <f t="shared" si="2"/>
        <v>0</v>
      </c>
      <c r="H26" s="209"/>
    </row>
    <row r="27" spans="1:8" ht="12.75">
      <c r="A27" s="204"/>
      <c r="B27" s="205"/>
      <c r="C27" s="205"/>
      <c r="D27" s="205"/>
      <c r="E27" s="205"/>
      <c r="F27" s="205"/>
      <c r="G27" s="30">
        <f t="shared" si="2"/>
        <v>0</v>
      </c>
      <c r="H27" s="209"/>
    </row>
    <row r="28" spans="1:8" ht="12.75">
      <c r="A28" s="204"/>
      <c r="B28" s="205"/>
      <c r="C28" s="205"/>
      <c r="D28" s="205"/>
      <c r="E28" s="205"/>
      <c r="F28" s="205"/>
      <c r="G28" s="30">
        <f>IF(C28*((D28-(F28*10)+(E28*4.1667))/50)&lt;0,0,C28*((D28-(F28*10)+(E28*4.1667))/50))</f>
        <v>0</v>
      </c>
      <c r="H28" s="209"/>
    </row>
    <row r="29" spans="1:8" ht="12.75">
      <c r="A29" s="204"/>
      <c r="B29" s="205"/>
      <c r="C29" s="205"/>
      <c r="D29" s="205"/>
      <c r="E29" s="205"/>
      <c r="F29" s="205"/>
      <c r="G29" s="30">
        <f>IF(C29*((D29-(F29*10)+(E29*4.1667))/50)&lt;0,0,C29*((D29-(F29*10)+(E29*4.1667))/50))</f>
        <v>0</v>
      </c>
      <c r="H29" s="209"/>
    </row>
    <row r="30" spans="1:8" ht="12.75">
      <c r="A30" s="204"/>
      <c r="B30" s="205"/>
      <c r="C30" s="205"/>
      <c r="D30" s="205"/>
      <c r="E30" s="205"/>
      <c r="F30" s="205"/>
      <c r="G30" s="30">
        <f t="shared" si="2"/>
        <v>0</v>
      </c>
      <c r="H30" s="209"/>
    </row>
    <row r="31" spans="1:8" ht="12.75">
      <c r="A31" s="204"/>
      <c r="B31" s="205"/>
      <c r="C31" s="205"/>
      <c r="D31" s="205"/>
      <c r="E31" s="205"/>
      <c r="F31" s="205"/>
      <c r="G31" s="30">
        <f t="shared" si="2"/>
        <v>0</v>
      </c>
      <c r="H31" s="209"/>
    </row>
    <row r="32" spans="1:8" ht="12.75">
      <c r="A32" s="204"/>
      <c r="B32" s="205"/>
      <c r="C32" s="205"/>
      <c r="D32" s="205"/>
      <c r="E32" s="205"/>
      <c r="F32" s="205"/>
      <c r="G32" s="30">
        <f t="shared" si="2"/>
        <v>0</v>
      </c>
      <c r="H32" s="209"/>
    </row>
    <row r="33" spans="1:8" ht="12.75">
      <c r="A33" s="26" t="s">
        <v>3101</v>
      </c>
      <c r="B33" s="32"/>
      <c r="C33" s="32"/>
      <c r="D33" s="29"/>
      <c r="E33" s="29"/>
      <c r="F33" s="29"/>
      <c r="G33" s="30"/>
      <c r="H33" s="31"/>
    </row>
    <row r="34" spans="1:8" ht="12.75">
      <c r="A34" s="204"/>
      <c r="B34" s="205"/>
      <c r="C34" s="205"/>
      <c r="D34" s="205"/>
      <c r="E34" s="205"/>
      <c r="F34" s="205"/>
      <c r="G34" s="30">
        <f>IF(C34*((D34-(F34*10)+(E34*4.1667))/50)&lt;0,0,C34*((D34-(F34*10)+(E34*4.1667))/50))</f>
        <v>0</v>
      </c>
      <c r="H34" s="209"/>
    </row>
    <row r="35" spans="1:8" ht="12.75">
      <c r="A35" s="204"/>
      <c r="B35" s="205"/>
      <c r="C35" s="205"/>
      <c r="D35" s="205"/>
      <c r="E35" s="205"/>
      <c r="F35" s="205"/>
      <c r="G35" s="30">
        <f>IF(C35*((D35-(F35*10)+(E35*4.1667))/50)&lt;0,0,C35*((D35-(F35*10)+(E35*4.1667))/50))</f>
        <v>0</v>
      </c>
      <c r="H35" s="209"/>
    </row>
    <row r="36" spans="1:8" ht="12.75">
      <c r="A36" s="204"/>
      <c r="B36" s="205"/>
      <c r="C36" s="205"/>
      <c r="D36" s="205"/>
      <c r="E36" s="205"/>
      <c r="F36" s="205"/>
      <c r="G36" s="30">
        <f aca="true" t="shared" si="3" ref="G36:G41">IF(C36*((D36-(F36*10)+(E36*4.1667))/50)&lt;0,0,C36*((D36-(F36*10)+(E36*4.1667))/50))</f>
        <v>0</v>
      </c>
      <c r="H36" s="209"/>
    </row>
    <row r="37" spans="1:8" ht="12.75">
      <c r="A37" s="204"/>
      <c r="B37" s="205"/>
      <c r="C37" s="205"/>
      <c r="D37" s="205"/>
      <c r="E37" s="205"/>
      <c r="F37" s="205"/>
      <c r="G37" s="30">
        <f t="shared" si="3"/>
        <v>0</v>
      </c>
      <c r="H37" s="209"/>
    </row>
    <row r="38" spans="1:8" ht="12.75">
      <c r="A38" s="204"/>
      <c r="B38" s="205"/>
      <c r="C38" s="205"/>
      <c r="D38" s="205"/>
      <c r="E38" s="205"/>
      <c r="F38" s="205"/>
      <c r="G38" s="30">
        <f t="shared" si="3"/>
        <v>0</v>
      </c>
      <c r="H38" s="209"/>
    </row>
    <row r="39" spans="1:8" ht="12.75">
      <c r="A39" s="204"/>
      <c r="B39" s="205"/>
      <c r="C39" s="205"/>
      <c r="D39" s="205"/>
      <c r="E39" s="205"/>
      <c r="F39" s="205"/>
      <c r="G39" s="30">
        <f t="shared" si="3"/>
        <v>0</v>
      </c>
      <c r="H39" s="209"/>
    </row>
    <row r="40" spans="1:8" ht="12.75">
      <c r="A40" s="204"/>
      <c r="B40" s="205"/>
      <c r="C40" s="205"/>
      <c r="D40" s="205"/>
      <c r="E40" s="205"/>
      <c r="F40" s="205"/>
      <c r="G40" s="30">
        <f t="shared" si="3"/>
        <v>0</v>
      </c>
      <c r="H40" s="209"/>
    </row>
    <row r="41" spans="1:8" ht="12.75">
      <c r="A41" s="204"/>
      <c r="B41" s="205"/>
      <c r="C41" s="205"/>
      <c r="D41" s="205"/>
      <c r="E41" s="205"/>
      <c r="F41" s="205"/>
      <c r="G41" s="30">
        <f t="shared" si="3"/>
        <v>0</v>
      </c>
      <c r="H41" s="209"/>
    </row>
    <row r="42" spans="1:8" ht="12.75">
      <c r="A42" s="33"/>
      <c r="B42" s="34"/>
      <c r="C42" s="34"/>
      <c r="D42" s="34"/>
      <c r="E42" s="34"/>
      <c r="F42" s="34"/>
      <c r="G42" s="34"/>
      <c r="H42" s="35"/>
    </row>
  </sheetData>
  <sheetProtection/>
  <printOptions/>
  <pageMargins left="0.75" right="0.75" top="1" bottom="1" header="0" footer="0"/>
  <pageSetup orientation="portrait" paperSize="9" r:id="rId1"/>
</worksheet>
</file>

<file path=xl/worksheets/sheet6.xml><?xml version="1.0" encoding="utf-8"?>
<worksheet xmlns="http://schemas.openxmlformats.org/spreadsheetml/2006/main" xmlns:r="http://schemas.openxmlformats.org/officeDocument/2006/relationships">
  <sheetPr codeName="Hoja3"/>
  <dimension ref="A1:H42"/>
  <sheetViews>
    <sheetView zoomScalePageLayoutView="0" workbookViewId="0" topLeftCell="A22">
      <selection activeCell="F34" activeCellId="7" sqref="A7:F14 H7:H14 H16:H23 A16:F23 A25:F32 H25:H32 H34:H41 A34:F41"/>
    </sheetView>
  </sheetViews>
  <sheetFormatPr defaultColWidth="9.140625" defaultRowHeight="12.75"/>
  <cols>
    <col min="1" max="1" width="38.7109375" style="0" bestFit="1" customWidth="1"/>
    <col min="2" max="2" width="9.7109375" style="0" customWidth="1"/>
    <col min="3" max="6" width="10.7109375" style="0" customWidth="1"/>
    <col min="7" max="7" width="14.28125" style="0" customWidth="1"/>
    <col min="8" max="8" width="12.28125" style="0" customWidth="1"/>
  </cols>
  <sheetData>
    <row r="1" spans="1:8" ht="16.5" thickBot="1">
      <c r="A1" s="12" t="s">
        <v>3852</v>
      </c>
      <c r="B1" s="13"/>
      <c r="C1" s="13"/>
      <c r="D1" s="14"/>
      <c r="E1" s="14"/>
      <c r="F1" s="14"/>
      <c r="G1" s="14"/>
      <c r="H1" s="15"/>
    </row>
    <row r="2" spans="1:8" ht="13.5" thickBot="1">
      <c r="A2" s="16" t="s">
        <v>1890</v>
      </c>
      <c r="B2" s="17">
        <v>0</v>
      </c>
      <c r="C2" s="18"/>
      <c r="D2" s="19"/>
      <c r="E2" s="19"/>
      <c r="F2" s="19"/>
      <c r="G2" s="19"/>
      <c r="H2" s="20"/>
    </row>
    <row r="3" spans="1:8" ht="13.5" thickBot="1">
      <c r="A3" s="16" t="s">
        <v>1895</v>
      </c>
      <c r="B3" s="36">
        <f>Resumen!$D$6</f>
        <v>0</v>
      </c>
      <c r="C3" s="19"/>
      <c r="D3" s="21" t="s">
        <v>1894</v>
      </c>
      <c r="E3" s="22">
        <f>SUM(G7:G41)+SUM(H7:H41)</f>
        <v>0</v>
      </c>
      <c r="F3" s="19"/>
      <c r="G3" s="21" t="s">
        <v>1896</v>
      </c>
      <c r="H3" s="23">
        <f>B2+B3-E3</f>
        <v>0</v>
      </c>
    </row>
    <row r="4" spans="1:8" ht="14.25" customHeight="1" thickBot="1">
      <c r="A4" s="16" t="s">
        <v>1891</v>
      </c>
      <c r="B4" s="24">
        <f>SUM(G7:G14)+SUM(H7:H14)</f>
        <v>0</v>
      </c>
      <c r="C4" s="21" t="s">
        <v>1892</v>
      </c>
      <c r="D4" s="24">
        <f>SUM(G16:G23)+SUM(H16:H23)</f>
        <v>0</v>
      </c>
      <c r="E4" s="21" t="s">
        <v>1893</v>
      </c>
      <c r="F4" s="24">
        <f>SUM(G25:G32)+SUM(H25:H32)</f>
        <v>0</v>
      </c>
      <c r="G4" s="21" t="s">
        <v>3848</v>
      </c>
      <c r="H4" s="25">
        <f>SUM(G34:G41)+SUM(H34:H41)</f>
        <v>0</v>
      </c>
    </row>
    <row r="5" spans="1:8" ht="31.5" customHeight="1">
      <c r="A5" s="26" t="s">
        <v>3839</v>
      </c>
      <c r="B5" s="27" t="s">
        <v>3841</v>
      </c>
      <c r="C5" s="27" t="s">
        <v>3842</v>
      </c>
      <c r="D5" s="27" t="s">
        <v>3843</v>
      </c>
      <c r="E5" s="27" t="s">
        <v>3844</v>
      </c>
      <c r="F5" s="27" t="s">
        <v>3845</v>
      </c>
      <c r="G5" s="27" t="s">
        <v>3846</v>
      </c>
      <c r="H5" s="28" t="s">
        <v>3847</v>
      </c>
    </row>
    <row r="6" spans="1:8" ht="12.75">
      <c r="A6" s="26" t="s">
        <v>3840</v>
      </c>
      <c r="B6" s="29"/>
      <c r="C6" s="29"/>
      <c r="D6" s="29"/>
      <c r="E6" s="29"/>
      <c r="F6" s="29"/>
      <c r="G6" s="30"/>
      <c r="H6" s="31"/>
    </row>
    <row r="7" spans="1:8" ht="12.75">
      <c r="A7" s="204"/>
      <c r="B7" s="205"/>
      <c r="C7" s="205"/>
      <c r="D7" s="205"/>
      <c r="E7" s="205"/>
      <c r="F7" s="205"/>
      <c r="G7" s="30">
        <f>IF(C7*((D7-(F7*10)+(E7*4.1667))/50)&lt;0,0,C7*((D7-(F7*10)+(E7*4.1667))/50))</f>
        <v>0</v>
      </c>
      <c r="H7" s="209"/>
    </row>
    <row r="8" spans="1:8" ht="12.75">
      <c r="A8" s="204"/>
      <c r="B8" s="205"/>
      <c r="C8" s="205"/>
      <c r="D8" s="205"/>
      <c r="E8" s="205"/>
      <c r="F8" s="205"/>
      <c r="G8" s="30">
        <f>IF(C8*((D8-(F8*10)+(E8*4.1667))/50)&lt;0,0,C8*((D8-(F8*10)+(E8*4.1667))/50))</f>
        <v>0</v>
      </c>
      <c r="H8" s="209"/>
    </row>
    <row r="9" spans="1:8" ht="12.75">
      <c r="A9" s="204"/>
      <c r="B9" s="208"/>
      <c r="C9" s="205"/>
      <c r="D9" s="205"/>
      <c r="E9" s="205"/>
      <c r="F9" s="205"/>
      <c r="G9" s="30">
        <f aca="true" t="shared" si="0" ref="G9:G14">IF(C9*((D9-(F9*10)+(E9*4.1667))/50)&lt;0,0,C9*((D9-(F9*10)+(E9*4.1667))/50))</f>
        <v>0</v>
      </c>
      <c r="H9" s="209"/>
    </row>
    <row r="10" spans="1:8" ht="12.75">
      <c r="A10" s="204"/>
      <c r="B10" s="205"/>
      <c r="C10" s="205"/>
      <c r="D10" s="205"/>
      <c r="E10" s="205"/>
      <c r="F10" s="205"/>
      <c r="G10" s="30">
        <f t="shared" si="0"/>
        <v>0</v>
      </c>
      <c r="H10" s="209"/>
    </row>
    <row r="11" spans="1:8" ht="12.75">
      <c r="A11" s="204"/>
      <c r="B11" s="205"/>
      <c r="C11" s="205"/>
      <c r="D11" s="205"/>
      <c r="E11" s="205"/>
      <c r="F11" s="205"/>
      <c r="G11" s="30">
        <f t="shared" si="0"/>
        <v>0</v>
      </c>
      <c r="H11" s="209"/>
    </row>
    <row r="12" spans="1:8" ht="12.75">
      <c r="A12" s="204"/>
      <c r="B12" s="205"/>
      <c r="C12" s="205"/>
      <c r="D12" s="205"/>
      <c r="E12" s="205"/>
      <c r="F12" s="205"/>
      <c r="G12" s="30">
        <f t="shared" si="0"/>
        <v>0</v>
      </c>
      <c r="H12" s="209"/>
    </row>
    <row r="13" spans="1:8" ht="12.75">
      <c r="A13" s="204"/>
      <c r="B13" s="205"/>
      <c r="C13" s="205"/>
      <c r="D13" s="205"/>
      <c r="E13" s="205"/>
      <c r="F13" s="205"/>
      <c r="G13" s="30">
        <f t="shared" si="0"/>
        <v>0</v>
      </c>
      <c r="H13" s="209"/>
    </row>
    <row r="14" spans="1:8" ht="12.75">
      <c r="A14" s="204"/>
      <c r="B14" s="205"/>
      <c r="C14" s="205"/>
      <c r="D14" s="205"/>
      <c r="E14" s="205"/>
      <c r="F14" s="205"/>
      <c r="G14" s="30">
        <f t="shared" si="0"/>
        <v>0</v>
      </c>
      <c r="H14" s="209"/>
    </row>
    <row r="15" spans="1:8" ht="12.75">
      <c r="A15" s="26" t="s">
        <v>3849</v>
      </c>
      <c r="B15" s="32"/>
      <c r="C15" s="32"/>
      <c r="D15" s="29"/>
      <c r="E15" s="29"/>
      <c r="F15" s="29"/>
      <c r="G15" s="30"/>
      <c r="H15" s="31"/>
    </row>
    <row r="16" spans="1:8" ht="12.75">
      <c r="A16" s="204"/>
      <c r="B16" s="205"/>
      <c r="C16" s="205"/>
      <c r="D16" s="205"/>
      <c r="E16" s="205"/>
      <c r="F16" s="205"/>
      <c r="G16" s="30">
        <f aca="true" t="shared" si="1" ref="G16:G23">IF(C16*((D16-(F16*10)+(E16*4.1667))/50)&lt;0,0,C16*((D16-(F16*10)+(E16*4.1667))/50))</f>
        <v>0</v>
      </c>
      <c r="H16" s="209"/>
    </row>
    <row r="17" spans="1:8" ht="12.75">
      <c r="A17" s="204"/>
      <c r="B17" s="205"/>
      <c r="C17" s="205"/>
      <c r="D17" s="205"/>
      <c r="E17" s="205"/>
      <c r="F17" s="205"/>
      <c r="G17" s="30">
        <f t="shared" si="1"/>
        <v>0</v>
      </c>
      <c r="H17" s="209"/>
    </row>
    <row r="18" spans="1:8" ht="12.75">
      <c r="A18" s="204"/>
      <c r="B18" s="205"/>
      <c r="C18" s="205"/>
      <c r="D18" s="205"/>
      <c r="E18" s="205"/>
      <c r="F18" s="205"/>
      <c r="G18" s="30">
        <f t="shared" si="1"/>
        <v>0</v>
      </c>
      <c r="H18" s="209"/>
    </row>
    <row r="19" spans="1:8" ht="12.75">
      <c r="A19" s="204"/>
      <c r="B19" s="205"/>
      <c r="C19" s="205"/>
      <c r="D19" s="205"/>
      <c r="E19" s="205"/>
      <c r="F19" s="205"/>
      <c r="G19" s="30">
        <f>IF(C19*((D19-(F19*10)+(E19*4.1667))/50)&lt;0,0,C19*((D19-(F19*10)+(E19*4.1667))/50))</f>
        <v>0</v>
      </c>
      <c r="H19" s="209"/>
    </row>
    <row r="20" spans="1:8" ht="12.75">
      <c r="A20" s="204"/>
      <c r="B20" s="205"/>
      <c r="C20" s="205"/>
      <c r="D20" s="205"/>
      <c r="E20" s="205"/>
      <c r="F20" s="205"/>
      <c r="G20" s="30">
        <f t="shared" si="1"/>
        <v>0</v>
      </c>
      <c r="H20" s="209"/>
    </row>
    <row r="21" spans="1:8" ht="12.75">
      <c r="A21" s="204"/>
      <c r="B21" s="205"/>
      <c r="C21" s="205"/>
      <c r="D21" s="205"/>
      <c r="E21" s="205"/>
      <c r="F21" s="205"/>
      <c r="G21" s="30">
        <f t="shared" si="1"/>
        <v>0</v>
      </c>
      <c r="H21" s="209"/>
    </row>
    <row r="22" spans="1:8" ht="12.75">
      <c r="A22" s="204"/>
      <c r="B22" s="205"/>
      <c r="C22" s="205"/>
      <c r="D22" s="205"/>
      <c r="E22" s="205"/>
      <c r="F22" s="205"/>
      <c r="G22" s="30">
        <f t="shared" si="1"/>
        <v>0</v>
      </c>
      <c r="H22" s="209"/>
    </row>
    <row r="23" spans="1:8" ht="12.75">
      <c r="A23" s="204"/>
      <c r="B23" s="205"/>
      <c r="C23" s="205"/>
      <c r="D23" s="205"/>
      <c r="E23" s="205"/>
      <c r="F23" s="205"/>
      <c r="G23" s="30">
        <f t="shared" si="1"/>
        <v>0</v>
      </c>
      <c r="H23" s="209"/>
    </row>
    <row r="24" spans="1:8" ht="12.75">
      <c r="A24" s="26" t="s">
        <v>3850</v>
      </c>
      <c r="B24" s="32"/>
      <c r="C24" s="32"/>
      <c r="D24" s="29"/>
      <c r="E24" s="29"/>
      <c r="F24" s="29"/>
      <c r="G24" s="30"/>
      <c r="H24" s="31"/>
    </row>
    <row r="25" spans="1:8" ht="12.75">
      <c r="A25" s="204"/>
      <c r="B25" s="205"/>
      <c r="C25" s="205"/>
      <c r="D25" s="205"/>
      <c r="E25" s="205"/>
      <c r="F25" s="205"/>
      <c r="G25" s="30">
        <f aca="true" t="shared" si="2" ref="G25:G31">IF(C25*((D25-(F25*10)+(E25*4.1667))/50)&lt;0,0,C25*((D25-(F25*10)+(E25*4.1667))/50))</f>
        <v>0</v>
      </c>
      <c r="H25" s="209"/>
    </row>
    <row r="26" spans="1:8" ht="12.75">
      <c r="A26" s="204"/>
      <c r="B26" s="205"/>
      <c r="C26" s="205"/>
      <c r="D26" s="205"/>
      <c r="E26" s="205"/>
      <c r="F26" s="205"/>
      <c r="G26" s="30">
        <f t="shared" si="2"/>
        <v>0</v>
      </c>
      <c r="H26" s="209"/>
    </row>
    <row r="27" spans="1:8" ht="12.75">
      <c r="A27" s="204"/>
      <c r="B27" s="205"/>
      <c r="C27" s="205"/>
      <c r="D27" s="205"/>
      <c r="E27" s="205"/>
      <c r="F27" s="205"/>
      <c r="G27" s="30">
        <f t="shared" si="2"/>
        <v>0</v>
      </c>
      <c r="H27" s="209"/>
    </row>
    <row r="28" spans="1:8" ht="12.75">
      <c r="A28" s="204"/>
      <c r="B28" s="205"/>
      <c r="C28" s="205"/>
      <c r="D28" s="205"/>
      <c r="E28" s="205"/>
      <c r="F28" s="205"/>
      <c r="G28" s="30">
        <f t="shared" si="2"/>
        <v>0</v>
      </c>
      <c r="H28" s="209"/>
    </row>
    <row r="29" spans="1:8" ht="12.75">
      <c r="A29" s="204"/>
      <c r="B29" s="205"/>
      <c r="C29" s="205"/>
      <c r="D29" s="205"/>
      <c r="E29" s="205"/>
      <c r="F29" s="205"/>
      <c r="G29" s="30">
        <f>IF(C29*((D29-(F29*10)+(E29*4.1667))/50)&lt;0,0,C29*((D29-(F29*10)+(E29*4.1667))/50))</f>
        <v>0</v>
      </c>
      <c r="H29" s="209"/>
    </row>
    <row r="30" spans="1:8" ht="12.75">
      <c r="A30" s="204"/>
      <c r="B30" s="205"/>
      <c r="C30" s="205"/>
      <c r="D30" s="205"/>
      <c r="E30" s="205"/>
      <c r="F30" s="205"/>
      <c r="G30" s="30">
        <f>IF(C30*((D30-(F30*10)+(E30*4.1667))/50)&lt;0,0,C30*((D30-(F30*10)+(E30*4.1667))/50))</f>
        <v>0</v>
      </c>
      <c r="H30" s="209"/>
    </row>
    <row r="31" spans="1:8" ht="12.75">
      <c r="A31" s="204"/>
      <c r="B31" s="205"/>
      <c r="C31" s="205"/>
      <c r="D31" s="205"/>
      <c r="E31" s="205"/>
      <c r="F31" s="205"/>
      <c r="G31" s="30">
        <f t="shared" si="2"/>
        <v>0</v>
      </c>
      <c r="H31" s="209"/>
    </row>
    <row r="32" spans="1:8" ht="12.75">
      <c r="A32" s="204"/>
      <c r="B32" s="205"/>
      <c r="C32" s="205"/>
      <c r="D32" s="205"/>
      <c r="E32" s="205"/>
      <c r="F32" s="205"/>
      <c r="G32" s="30">
        <f>IF(C32*((D32-(F32*10)+(E32*4.1667))/50)&lt;0,0,C32*((D32-(F32*10)+(E32*4.1667))/50))</f>
        <v>0</v>
      </c>
      <c r="H32" s="209"/>
    </row>
    <row r="33" spans="1:8" ht="12.75">
      <c r="A33" s="26" t="s">
        <v>3851</v>
      </c>
      <c r="B33" s="32"/>
      <c r="C33" s="32"/>
      <c r="D33" s="29"/>
      <c r="E33" s="29"/>
      <c r="F33" s="29"/>
      <c r="G33" s="30"/>
      <c r="H33" s="31"/>
    </row>
    <row r="34" spans="1:8" ht="12.75">
      <c r="A34" s="204"/>
      <c r="B34" s="205"/>
      <c r="C34" s="205"/>
      <c r="D34" s="205"/>
      <c r="E34" s="205"/>
      <c r="F34" s="205"/>
      <c r="G34" s="30">
        <f>IF(C34*((D34-(F34*10)+(E34*4.1667))/50)&lt;0,0,C34*((D34-(F34*10)+(E34*4.1667))/50))</f>
        <v>0</v>
      </c>
      <c r="H34" s="209"/>
    </row>
    <row r="35" spans="1:8" ht="12.75">
      <c r="A35" s="204"/>
      <c r="B35" s="205"/>
      <c r="C35" s="205"/>
      <c r="D35" s="205"/>
      <c r="E35" s="205"/>
      <c r="F35" s="205"/>
      <c r="G35" s="30">
        <f aca="true" t="shared" si="3" ref="G35:G41">IF(C35*((D35-(F35*10)+(E35*4.1667))/50)&lt;0,0,C35*((D35-(F35*10)+(E35*4.1667))/50))</f>
        <v>0</v>
      </c>
      <c r="H35" s="209"/>
    </row>
    <row r="36" spans="1:8" ht="12.75">
      <c r="A36" s="204"/>
      <c r="B36" s="205"/>
      <c r="C36" s="205"/>
      <c r="D36" s="205"/>
      <c r="E36" s="205"/>
      <c r="F36" s="205"/>
      <c r="G36" s="30">
        <f t="shared" si="3"/>
        <v>0</v>
      </c>
      <c r="H36" s="209"/>
    </row>
    <row r="37" spans="1:8" ht="12.75">
      <c r="A37" s="204"/>
      <c r="B37" s="205"/>
      <c r="C37" s="205"/>
      <c r="D37" s="205"/>
      <c r="E37" s="205"/>
      <c r="F37" s="205"/>
      <c r="G37" s="30">
        <f t="shared" si="3"/>
        <v>0</v>
      </c>
      <c r="H37" s="209"/>
    </row>
    <row r="38" spans="1:8" ht="12.75">
      <c r="A38" s="204"/>
      <c r="B38" s="205"/>
      <c r="C38" s="205"/>
      <c r="D38" s="205"/>
      <c r="E38" s="205"/>
      <c r="F38" s="205"/>
      <c r="G38" s="30">
        <f t="shared" si="3"/>
        <v>0</v>
      </c>
      <c r="H38" s="209"/>
    </row>
    <row r="39" spans="1:8" ht="12.75">
      <c r="A39" s="204"/>
      <c r="B39" s="205"/>
      <c r="C39" s="205"/>
      <c r="D39" s="205"/>
      <c r="E39" s="205"/>
      <c r="F39" s="205"/>
      <c r="G39" s="30">
        <f t="shared" si="3"/>
        <v>0</v>
      </c>
      <c r="H39" s="209"/>
    </row>
    <row r="40" spans="1:8" ht="12.75">
      <c r="A40" s="204"/>
      <c r="B40" s="205"/>
      <c r="C40" s="205"/>
      <c r="D40" s="205"/>
      <c r="E40" s="205"/>
      <c r="F40" s="205"/>
      <c r="G40" s="30">
        <f t="shared" si="3"/>
        <v>0</v>
      </c>
      <c r="H40" s="209"/>
    </row>
    <row r="41" spans="1:8" ht="12.75">
      <c r="A41" s="204"/>
      <c r="B41" s="205"/>
      <c r="C41" s="205"/>
      <c r="D41" s="205"/>
      <c r="E41" s="205"/>
      <c r="F41" s="205"/>
      <c r="G41" s="30">
        <f t="shared" si="3"/>
        <v>0</v>
      </c>
      <c r="H41" s="209"/>
    </row>
    <row r="42" spans="1:8" ht="12.75">
      <c r="A42" s="33"/>
      <c r="B42" s="34"/>
      <c r="C42" s="34"/>
      <c r="D42" s="34"/>
      <c r="E42" s="34"/>
      <c r="F42" s="34"/>
      <c r="G42" s="34"/>
      <c r="H42" s="35"/>
    </row>
  </sheetData>
  <sheetProtection/>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codeName="Hoja4"/>
  <dimension ref="A1:H42"/>
  <sheetViews>
    <sheetView zoomScalePageLayoutView="0" workbookViewId="0" topLeftCell="A19">
      <selection activeCell="G22" sqref="G22"/>
    </sheetView>
  </sheetViews>
  <sheetFormatPr defaultColWidth="9.140625" defaultRowHeight="12.75"/>
  <cols>
    <col min="1" max="1" width="39.00390625" style="0" bestFit="1" customWidth="1"/>
    <col min="2" max="2" width="9.7109375" style="0" customWidth="1"/>
    <col min="3" max="6" width="10.7109375" style="0" customWidth="1"/>
    <col min="7" max="7" width="14.28125" style="0" customWidth="1"/>
    <col min="8" max="8" width="12.28125" style="0" customWidth="1"/>
  </cols>
  <sheetData>
    <row r="1" spans="1:8" ht="16.5" thickBot="1">
      <c r="A1" s="12" t="s">
        <v>1621</v>
      </c>
      <c r="B1" s="13"/>
      <c r="C1" s="13"/>
      <c r="D1" s="14"/>
      <c r="E1" s="14"/>
      <c r="F1" s="14"/>
      <c r="G1" s="14"/>
      <c r="H1" s="15"/>
    </row>
    <row r="2" spans="1:8" ht="13.5" thickBot="1">
      <c r="A2" s="16" t="s">
        <v>1890</v>
      </c>
      <c r="B2" s="17">
        <v>0</v>
      </c>
      <c r="C2" s="18"/>
      <c r="D2" s="19"/>
      <c r="E2" s="19"/>
      <c r="F2" s="19"/>
      <c r="G2" s="19"/>
      <c r="H2" s="20"/>
    </row>
    <row r="3" spans="1:8" ht="13.5" thickBot="1">
      <c r="A3" s="16" t="s">
        <v>1895</v>
      </c>
      <c r="B3" s="36">
        <f>Resumen!$D$6</f>
        <v>0</v>
      </c>
      <c r="C3" s="19"/>
      <c r="D3" s="21" t="s">
        <v>1894</v>
      </c>
      <c r="E3" s="22">
        <f>SUM(G7:G41)+SUM(H7:H41)</f>
        <v>0</v>
      </c>
      <c r="F3" s="19"/>
      <c r="G3" s="21" t="s">
        <v>1896</v>
      </c>
      <c r="H3" s="23">
        <f>B2+B3-E3</f>
        <v>0</v>
      </c>
    </row>
    <row r="4" spans="1:8" ht="14.25" customHeight="1" thickBot="1">
      <c r="A4" s="16" t="s">
        <v>1891</v>
      </c>
      <c r="B4" s="24">
        <f>SUM(G7:G14)+SUM(H7:H14)</f>
        <v>0</v>
      </c>
      <c r="C4" s="21" t="s">
        <v>1892</v>
      </c>
      <c r="D4" s="24">
        <f>SUM(G16:G23)+SUM(H16:H23)</f>
        <v>0</v>
      </c>
      <c r="E4" s="21" t="s">
        <v>1893</v>
      </c>
      <c r="F4" s="24">
        <f>SUM(G25:G32)+SUM(H25:H32)</f>
        <v>0</v>
      </c>
      <c r="G4" s="21" t="s">
        <v>3848</v>
      </c>
      <c r="H4" s="25">
        <f>SUM(G34:G41)+SUM(H34:H41)</f>
        <v>0</v>
      </c>
    </row>
    <row r="5" spans="1:8" ht="31.5" customHeight="1">
      <c r="A5" s="26" t="s">
        <v>3839</v>
      </c>
      <c r="B5" s="27" t="s">
        <v>3841</v>
      </c>
      <c r="C5" s="27" t="s">
        <v>3842</v>
      </c>
      <c r="D5" s="27" t="s">
        <v>3843</v>
      </c>
      <c r="E5" s="27" t="s">
        <v>3844</v>
      </c>
      <c r="F5" s="27" t="s">
        <v>3845</v>
      </c>
      <c r="G5" s="27" t="s">
        <v>3846</v>
      </c>
      <c r="H5" s="28" t="s">
        <v>3847</v>
      </c>
    </row>
    <row r="6" spans="1:8" ht="12.75">
      <c r="A6" s="26" t="s">
        <v>3840</v>
      </c>
      <c r="B6" s="29"/>
      <c r="C6" s="29"/>
      <c r="D6" s="29"/>
      <c r="E6" s="29"/>
      <c r="F6" s="29"/>
      <c r="G6" s="30"/>
      <c r="H6" s="31"/>
    </row>
    <row r="7" spans="1:8" ht="12.75">
      <c r="A7" s="204"/>
      <c r="B7" s="205"/>
      <c r="C7" s="205"/>
      <c r="D7" s="205"/>
      <c r="E7" s="205"/>
      <c r="F7" s="205"/>
      <c r="G7" s="30">
        <f>IF(C7*((D7-(F7*10)+(E7*4.1667))/50)&lt;0,0,C7*((D7-(F7*10)+(E7*4.1667))/50))</f>
        <v>0</v>
      </c>
      <c r="H7" s="209"/>
    </row>
    <row r="8" spans="1:8" ht="12.75">
      <c r="A8" s="204"/>
      <c r="B8" s="205"/>
      <c r="C8" s="205"/>
      <c r="D8" s="205"/>
      <c r="E8" s="205"/>
      <c r="F8" s="205"/>
      <c r="G8" s="30">
        <f>IF(C8*((D8-(F8*10)+(E8*4.1667))/50)&lt;0,0,C8*((D8-(F8*10)+(E8*4.1667))/50))</f>
        <v>0</v>
      </c>
      <c r="H8" s="209"/>
    </row>
    <row r="9" spans="1:8" ht="12.75">
      <c r="A9" s="204"/>
      <c r="B9" s="208"/>
      <c r="C9" s="205"/>
      <c r="D9" s="205"/>
      <c r="E9" s="205"/>
      <c r="F9" s="205"/>
      <c r="G9" s="30">
        <f aca="true" t="shared" si="0" ref="G9:G14">IF(C9*((D9-(F9*10)+(E9*4.1667))/50)&lt;0,0,C9*((D9-(F9*10)+(E9*4.1667))/50))</f>
        <v>0</v>
      </c>
      <c r="H9" s="209"/>
    </row>
    <row r="10" spans="1:8" ht="12.75">
      <c r="A10" s="204"/>
      <c r="B10" s="208"/>
      <c r="C10" s="205"/>
      <c r="D10" s="205"/>
      <c r="E10" s="205"/>
      <c r="F10" s="205"/>
      <c r="G10" s="30">
        <f t="shared" si="0"/>
        <v>0</v>
      </c>
      <c r="H10" s="209"/>
    </row>
    <row r="11" spans="1:8" ht="12.75">
      <c r="A11" s="204"/>
      <c r="B11" s="208"/>
      <c r="C11" s="205"/>
      <c r="D11" s="205"/>
      <c r="E11" s="205"/>
      <c r="F11" s="205"/>
      <c r="G11" s="30">
        <f t="shared" si="0"/>
        <v>0</v>
      </c>
      <c r="H11" s="209"/>
    </row>
    <row r="12" spans="1:8" ht="12.75">
      <c r="A12" s="204"/>
      <c r="B12" s="208"/>
      <c r="C12" s="205"/>
      <c r="D12" s="205"/>
      <c r="E12" s="205"/>
      <c r="F12" s="205"/>
      <c r="G12" s="30">
        <f t="shared" si="0"/>
        <v>0</v>
      </c>
      <c r="H12" s="209"/>
    </row>
    <row r="13" spans="1:8" ht="12.75">
      <c r="A13" s="204"/>
      <c r="B13" s="208"/>
      <c r="C13" s="205"/>
      <c r="D13" s="205"/>
      <c r="E13" s="205"/>
      <c r="F13" s="205"/>
      <c r="G13" s="30">
        <f t="shared" si="0"/>
        <v>0</v>
      </c>
      <c r="H13" s="209"/>
    </row>
    <row r="14" spans="1:8" ht="12.75">
      <c r="A14" s="204"/>
      <c r="B14" s="208"/>
      <c r="C14" s="205"/>
      <c r="D14" s="205"/>
      <c r="E14" s="205"/>
      <c r="F14" s="205"/>
      <c r="G14" s="30">
        <f t="shared" si="0"/>
        <v>0</v>
      </c>
      <c r="H14" s="209"/>
    </row>
    <row r="15" spans="1:8" ht="12.75">
      <c r="A15" s="26" t="s">
        <v>3849</v>
      </c>
      <c r="B15" s="87"/>
      <c r="C15" s="32"/>
      <c r="D15" s="29"/>
      <c r="E15" s="29"/>
      <c r="F15" s="29"/>
      <c r="G15" s="30"/>
      <c r="H15" s="31"/>
    </row>
    <row r="16" spans="1:8" ht="12.75">
      <c r="A16" s="204"/>
      <c r="B16" s="205"/>
      <c r="C16" s="205"/>
      <c r="D16" s="205"/>
      <c r="E16" s="205"/>
      <c r="F16" s="205"/>
      <c r="G16" s="30">
        <f aca="true" t="shared" si="1" ref="G16:G23">IF(C16*((D16-(F16*10)+(E16*4.1667))/50)&lt;0,0,C16*((D16-(F16*10)+(E16*4.1667))/50))</f>
        <v>0</v>
      </c>
      <c r="H16" s="209"/>
    </row>
    <row r="17" spans="1:8" ht="12.75">
      <c r="A17" s="204"/>
      <c r="B17" s="205"/>
      <c r="C17" s="205"/>
      <c r="D17" s="205"/>
      <c r="E17" s="205"/>
      <c r="F17" s="205"/>
      <c r="G17" s="30">
        <f t="shared" si="1"/>
        <v>0</v>
      </c>
      <c r="H17" s="209"/>
    </row>
    <row r="18" spans="1:8" ht="12.75">
      <c r="A18" s="204"/>
      <c r="B18" s="205"/>
      <c r="C18" s="205"/>
      <c r="D18" s="205"/>
      <c r="E18" s="205"/>
      <c r="F18" s="205"/>
      <c r="G18" s="30">
        <f t="shared" si="1"/>
        <v>0</v>
      </c>
      <c r="H18" s="209"/>
    </row>
    <row r="19" spans="1:8" ht="12.75">
      <c r="A19" s="204"/>
      <c r="B19" s="205"/>
      <c r="C19" s="205"/>
      <c r="D19" s="205"/>
      <c r="E19" s="205"/>
      <c r="F19" s="205"/>
      <c r="G19" s="30">
        <f>IF(C19*((D19-(F19*10)+(E19*4.1667))/50)&lt;0,0,C19*((D19-(F19*10)+(E19*4.1667))/50))</f>
        <v>0</v>
      </c>
      <c r="H19" s="209"/>
    </row>
    <row r="20" spans="1:8" ht="12.75">
      <c r="A20" s="204"/>
      <c r="B20" s="205"/>
      <c r="C20" s="205"/>
      <c r="D20" s="205"/>
      <c r="E20" s="205"/>
      <c r="F20" s="205"/>
      <c r="G20" s="30">
        <f t="shared" si="1"/>
        <v>0</v>
      </c>
      <c r="H20" s="209"/>
    </row>
    <row r="21" spans="1:8" ht="12.75">
      <c r="A21" s="204"/>
      <c r="B21" s="205"/>
      <c r="C21" s="205"/>
      <c r="D21" s="205"/>
      <c r="E21" s="205"/>
      <c r="F21" s="205"/>
      <c r="G21" s="30">
        <f t="shared" si="1"/>
        <v>0</v>
      </c>
      <c r="H21" s="209"/>
    </row>
    <row r="22" spans="1:8" ht="12.75">
      <c r="A22" s="204"/>
      <c r="B22" s="205"/>
      <c r="C22" s="205"/>
      <c r="D22" s="205"/>
      <c r="E22" s="205"/>
      <c r="F22" s="205"/>
      <c r="G22" s="30">
        <f t="shared" si="1"/>
        <v>0</v>
      </c>
      <c r="H22" s="209"/>
    </row>
    <row r="23" spans="1:8" ht="12.75">
      <c r="A23" s="204"/>
      <c r="B23" s="205"/>
      <c r="C23" s="205"/>
      <c r="D23" s="205"/>
      <c r="E23" s="205"/>
      <c r="F23" s="205"/>
      <c r="G23" s="30">
        <f t="shared" si="1"/>
        <v>0</v>
      </c>
      <c r="H23" s="209"/>
    </row>
    <row r="24" spans="1:8" ht="12.75">
      <c r="A24" s="26" t="s">
        <v>3850</v>
      </c>
      <c r="B24" s="87"/>
      <c r="C24" s="32"/>
      <c r="D24" s="29"/>
      <c r="E24" s="29"/>
      <c r="F24" s="29"/>
      <c r="G24" s="30"/>
      <c r="H24" s="31"/>
    </row>
    <row r="25" spans="1:8" ht="12.75">
      <c r="A25" s="204"/>
      <c r="B25" s="205"/>
      <c r="C25" s="205"/>
      <c r="D25" s="205"/>
      <c r="E25" s="205"/>
      <c r="F25" s="205"/>
      <c r="G25" s="30">
        <f>IF(C25*((D25-(F25*10)+(E25*4.1667))/50)&lt;0,0,C25*((D25-(F25*10)+(E25*4.1667))/50))</f>
        <v>0</v>
      </c>
      <c r="H25" s="209"/>
    </row>
    <row r="26" spans="1:8" ht="12.75">
      <c r="A26" s="204"/>
      <c r="B26" s="205"/>
      <c r="C26" s="205"/>
      <c r="D26" s="205"/>
      <c r="E26" s="205"/>
      <c r="F26" s="205"/>
      <c r="G26" s="30">
        <f aca="true" t="shared" si="2" ref="G26:G32">IF(C26*((D26-(F26*10)+(E26*4.1667))/50)&lt;0,0,C26*((D26-(F26*10)+(E26*4.1667))/50))</f>
        <v>0</v>
      </c>
      <c r="H26" s="209"/>
    </row>
    <row r="27" spans="1:8" ht="12.75">
      <c r="A27" s="204"/>
      <c r="B27" s="205"/>
      <c r="C27" s="205"/>
      <c r="D27" s="205"/>
      <c r="E27" s="205"/>
      <c r="F27" s="205"/>
      <c r="G27" s="30">
        <f t="shared" si="2"/>
        <v>0</v>
      </c>
      <c r="H27" s="209"/>
    </row>
    <row r="28" spans="1:8" ht="12.75">
      <c r="A28" s="204"/>
      <c r="B28" s="205"/>
      <c r="C28" s="205"/>
      <c r="D28" s="205"/>
      <c r="E28" s="205"/>
      <c r="F28" s="205"/>
      <c r="G28" s="30">
        <f>IF(C28*((D28-(F28*10)+(E28*4.1667))/50)&lt;0,0,C28*((D28-(F28*10)+(E28*4.1667))/50))</f>
        <v>0</v>
      </c>
      <c r="H28" s="209"/>
    </row>
    <row r="29" spans="1:8" ht="12.75">
      <c r="A29" s="204"/>
      <c r="B29" s="205"/>
      <c r="C29" s="205"/>
      <c r="D29" s="205"/>
      <c r="E29" s="205"/>
      <c r="F29" s="205"/>
      <c r="G29" s="30">
        <f>IF(C29*((D29-(F29*10)+(E29*4.1667))/50)&lt;0,0,C29*((D29-(F29*10)+(E29*4.1667))/50))</f>
        <v>0</v>
      </c>
      <c r="H29" s="209"/>
    </row>
    <row r="30" spans="1:8" ht="12.75">
      <c r="A30" s="204"/>
      <c r="B30" s="205"/>
      <c r="C30" s="205"/>
      <c r="D30" s="205"/>
      <c r="E30" s="205"/>
      <c r="F30" s="205"/>
      <c r="G30" s="30">
        <f>IF(C30*((D30-(F30*10)+(E30*4.1667))/50)&lt;0,0,C30*((D30-(F30*10)+(E30*4.1667))/50))</f>
        <v>0</v>
      </c>
      <c r="H30" s="209"/>
    </row>
    <row r="31" spans="1:8" ht="12.75">
      <c r="A31" s="204"/>
      <c r="B31" s="205"/>
      <c r="C31" s="205"/>
      <c r="D31" s="205"/>
      <c r="E31" s="205"/>
      <c r="F31" s="205"/>
      <c r="G31" s="30">
        <f t="shared" si="2"/>
        <v>0</v>
      </c>
      <c r="H31" s="209"/>
    </row>
    <row r="32" spans="1:8" ht="12.75">
      <c r="A32" s="204"/>
      <c r="B32" s="205"/>
      <c r="C32" s="205"/>
      <c r="D32" s="205"/>
      <c r="E32" s="205"/>
      <c r="F32" s="205"/>
      <c r="G32" s="30">
        <f t="shared" si="2"/>
        <v>0</v>
      </c>
      <c r="H32" s="209"/>
    </row>
    <row r="33" spans="1:8" ht="12.75">
      <c r="A33" s="26" t="s">
        <v>3851</v>
      </c>
      <c r="B33" s="87"/>
      <c r="C33" s="32"/>
      <c r="D33" s="29"/>
      <c r="E33" s="29"/>
      <c r="F33" s="29"/>
      <c r="G33" s="30"/>
      <c r="H33" s="31"/>
    </row>
    <row r="34" spans="1:8" ht="12.75">
      <c r="A34" s="204"/>
      <c r="B34" s="205"/>
      <c r="C34" s="205"/>
      <c r="D34" s="205"/>
      <c r="E34" s="205"/>
      <c r="F34" s="205"/>
      <c r="G34" s="30">
        <f>IF(C34*((D34-(F34*10)+(E34*4.1667))/50)&lt;0,0,C34*((D34-(F34*10)+(E34*4.1667))/50))</f>
        <v>0</v>
      </c>
      <c r="H34" s="209"/>
    </row>
    <row r="35" spans="1:8" ht="12.75">
      <c r="A35" s="210"/>
      <c r="B35" s="208"/>
      <c r="C35" s="205"/>
      <c r="D35" s="205"/>
      <c r="E35" s="205"/>
      <c r="F35" s="205"/>
      <c r="G35" s="30">
        <f aca="true" t="shared" si="3" ref="G35:G41">IF(C35*((D35-(F35*10)+(E35*4.1667))/50)&lt;0,0,C35*((D35-(F35*10)+(E35*4.1667))/50))</f>
        <v>0</v>
      </c>
      <c r="H35" s="209"/>
    </row>
    <row r="36" spans="1:8" ht="12.75">
      <c r="A36" s="204"/>
      <c r="B36" s="208"/>
      <c r="C36" s="205"/>
      <c r="D36" s="205"/>
      <c r="E36" s="205"/>
      <c r="F36" s="205"/>
      <c r="G36" s="30">
        <f t="shared" si="3"/>
        <v>0</v>
      </c>
      <c r="H36" s="209"/>
    </row>
    <row r="37" spans="1:8" ht="12.75">
      <c r="A37" s="204"/>
      <c r="B37" s="205"/>
      <c r="C37" s="205"/>
      <c r="D37" s="205"/>
      <c r="E37" s="205"/>
      <c r="F37" s="205"/>
      <c r="G37" s="30">
        <f>IF(C37*((D37-(F37*10)+(E37*4.1667))/50)&lt;0,0,C37*((D37-(F37*10)+(E37*4.1667))/50))</f>
        <v>0</v>
      </c>
      <c r="H37" s="209"/>
    </row>
    <row r="38" spans="1:8" ht="12.75">
      <c r="A38" s="204"/>
      <c r="B38" s="208"/>
      <c r="C38" s="205"/>
      <c r="D38" s="205"/>
      <c r="E38" s="205"/>
      <c r="F38" s="205"/>
      <c r="G38" s="30">
        <f t="shared" si="3"/>
        <v>0</v>
      </c>
      <c r="H38" s="209"/>
    </row>
    <row r="39" spans="1:8" ht="12.75">
      <c r="A39" s="204"/>
      <c r="B39" s="208"/>
      <c r="C39" s="205"/>
      <c r="D39" s="205"/>
      <c r="E39" s="205"/>
      <c r="F39" s="205"/>
      <c r="G39" s="30">
        <f t="shared" si="3"/>
        <v>0</v>
      </c>
      <c r="H39" s="209"/>
    </row>
    <row r="40" spans="1:8" ht="12.75">
      <c r="A40" s="204"/>
      <c r="B40" s="208"/>
      <c r="C40" s="205"/>
      <c r="D40" s="205"/>
      <c r="E40" s="205"/>
      <c r="F40" s="205"/>
      <c r="G40" s="30">
        <f t="shared" si="3"/>
        <v>0</v>
      </c>
      <c r="H40" s="209"/>
    </row>
    <row r="41" spans="1:8" ht="12.75">
      <c r="A41" s="204"/>
      <c r="B41" s="208"/>
      <c r="C41" s="205"/>
      <c r="D41" s="205"/>
      <c r="E41" s="205"/>
      <c r="F41" s="205"/>
      <c r="G41" s="30">
        <f t="shared" si="3"/>
        <v>0</v>
      </c>
      <c r="H41" s="209"/>
    </row>
    <row r="42" spans="1:8" ht="12.75">
      <c r="A42" s="33"/>
      <c r="B42" s="34"/>
      <c r="C42" s="34"/>
      <c r="D42" s="34"/>
      <c r="E42" s="34"/>
      <c r="F42" s="34"/>
      <c r="G42" s="34"/>
      <c r="H42" s="35"/>
    </row>
  </sheetData>
  <sheetProtection/>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sheetPr codeName="Hoja5"/>
  <dimension ref="A1:H42"/>
  <sheetViews>
    <sheetView zoomScalePageLayoutView="0" workbookViewId="0" topLeftCell="A10">
      <selection activeCell="G26" sqref="G26"/>
    </sheetView>
  </sheetViews>
  <sheetFormatPr defaultColWidth="9.140625" defaultRowHeight="12.75"/>
  <cols>
    <col min="1" max="1" width="32.7109375" style="0" customWidth="1"/>
    <col min="2" max="2" width="9.7109375" style="0" customWidth="1"/>
    <col min="3" max="6" width="10.7109375" style="0" customWidth="1"/>
    <col min="7" max="7" width="14.28125" style="0" customWidth="1"/>
    <col min="8" max="8" width="12.28125" style="0" customWidth="1"/>
  </cols>
  <sheetData>
    <row r="1" spans="1:8" ht="16.5" thickBot="1">
      <c r="A1" s="12" t="s">
        <v>1622</v>
      </c>
      <c r="B1" s="13"/>
      <c r="C1" s="13"/>
      <c r="D1" s="14"/>
      <c r="E1" s="14"/>
      <c r="F1" s="14"/>
      <c r="G1" s="14"/>
      <c r="H1" s="15"/>
    </row>
    <row r="2" spans="1:8" ht="13.5" thickBot="1">
      <c r="A2" s="16" t="s">
        <v>1890</v>
      </c>
      <c r="B2" s="17">
        <v>0</v>
      </c>
      <c r="C2" s="18"/>
      <c r="D2" s="19"/>
      <c r="E2" s="19"/>
      <c r="F2" s="19"/>
      <c r="G2" s="19"/>
      <c r="H2" s="20"/>
    </row>
    <row r="3" spans="1:8" ht="13.5" thickBot="1">
      <c r="A3" s="16" t="s">
        <v>1895</v>
      </c>
      <c r="B3" s="36">
        <f>Resumen!$D$6</f>
        <v>0</v>
      </c>
      <c r="C3" s="19"/>
      <c r="D3" s="21" t="s">
        <v>1894</v>
      </c>
      <c r="E3" s="22">
        <f>SUM(G7:G41)+SUM(H7:H41)</f>
        <v>0</v>
      </c>
      <c r="F3" s="19"/>
      <c r="G3" s="21" t="s">
        <v>1896</v>
      </c>
      <c r="H3" s="23">
        <f>B2+B3-E3</f>
        <v>0</v>
      </c>
    </row>
    <row r="4" spans="1:8" ht="14.25" customHeight="1" thickBot="1">
      <c r="A4" s="16" t="s">
        <v>1891</v>
      </c>
      <c r="B4" s="24">
        <f>SUM(G7:G14)+SUM(H7:H14)</f>
        <v>0</v>
      </c>
      <c r="C4" s="21" t="s">
        <v>1892</v>
      </c>
      <c r="D4" s="24">
        <f>SUM(G16:G23)+SUM(H16:H23)</f>
        <v>0</v>
      </c>
      <c r="E4" s="21" t="s">
        <v>1893</v>
      </c>
      <c r="F4" s="24">
        <f>SUM(G25:G32)+SUM(H25:H32)</f>
        <v>0</v>
      </c>
      <c r="G4" s="21" t="s">
        <v>3848</v>
      </c>
      <c r="H4" s="25">
        <f>SUM(G34:G41)+SUM(H34:H41)</f>
        <v>0</v>
      </c>
    </row>
    <row r="5" spans="1:8" ht="31.5" customHeight="1">
      <c r="A5" s="26" t="s">
        <v>3839</v>
      </c>
      <c r="B5" s="27" t="s">
        <v>3841</v>
      </c>
      <c r="C5" s="27" t="s">
        <v>3842</v>
      </c>
      <c r="D5" s="27" t="s">
        <v>3843</v>
      </c>
      <c r="E5" s="27" t="s">
        <v>3844</v>
      </c>
      <c r="F5" s="27" t="s">
        <v>3845</v>
      </c>
      <c r="G5" s="27" t="s">
        <v>3846</v>
      </c>
      <c r="H5" s="28" t="s">
        <v>3847</v>
      </c>
    </row>
    <row r="6" spans="1:8" ht="12.75">
      <c r="A6" s="26" t="s">
        <v>3840</v>
      </c>
      <c r="B6" s="29"/>
      <c r="C6" s="29"/>
      <c r="D6" s="29"/>
      <c r="E6" s="29"/>
      <c r="F6" s="29"/>
      <c r="G6" s="30"/>
      <c r="H6" s="31"/>
    </row>
    <row r="7" spans="1:8" ht="12.75">
      <c r="A7" s="204"/>
      <c r="B7" s="205"/>
      <c r="C7" s="205"/>
      <c r="D7" s="205"/>
      <c r="E7" s="205"/>
      <c r="F7" s="205"/>
      <c r="G7" s="30">
        <f aca="true" t="shared" si="0" ref="G7:G14">IF(C7*((D7-(F7*10)+(E7*4.1667))/50)&lt;0,0,C7*((D7-(F7*10)+(E7*4.1667))/50))</f>
        <v>0</v>
      </c>
      <c r="H7" s="209"/>
    </row>
    <row r="8" spans="1:8" ht="12.75">
      <c r="A8" s="206"/>
      <c r="B8" s="207"/>
      <c r="C8" s="205"/>
      <c r="D8" s="205"/>
      <c r="E8" s="205"/>
      <c r="F8" s="205"/>
      <c r="G8" s="30">
        <f t="shared" si="0"/>
        <v>0</v>
      </c>
      <c r="H8" s="209"/>
    </row>
    <row r="9" spans="1:8" ht="12.75">
      <c r="A9" s="204"/>
      <c r="B9" s="208"/>
      <c r="C9" s="205"/>
      <c r="D9" s="205"/>
      <c r="E9" s="205"/>
      <c r="F9" s="205"/>
      <c r="G9" s="30">
        <f t="shared" si="0"/>
        <v>0</v>
      </c>
      <c r="H9" s="209"/>
    </row>
    <row r="10" spans="1:8" ht="12.75">
      <c r="A10" s="204"/>
      <c r="B10" s="205"/>
      <c r="C10" s="205"/>
      <c r="D10" s="205"/>
      <c r="E10" s="205"/>
      <c r="F10" s="205"/>
      <c r="G10" s="30">
        <f t="shared" si="0"/>
        <v>0</v>
      </c>
      <c r="H10" s="209"/>
    </row>
    <row r="11" spans="1:8" ht="12.75">
      <c r="A11" s="204"/>
      <c r="B11" s="205"/>
      <c r="C11" s="205"/>
      <c r="D11" s="205"/>
      <c r="E11" s="205"/>
      <c r="F11" s="205"/>
      <c r="G11" s="30">
        <f t="shared" si="0"/>
        <v>0</v>
      </c>
      <c r="H11" s="209"/>
    </row>
    <row r="12" spans="1:8" ht="12.75">
      <c r="A12" s="204"/>
      <c r="B12" s="205"/>
      <c r="C12" s="205"/>
      <c r="D12" s="205"/>
      <c r="E12" s="205"/>
      <c r="F12" s="205"/>
      <c r="G12" s="30">
        <f t="shared" si="0"/>
        <v>0</v>
      </c>
      <c r="H12" s="209"/>
    </row>
    <row r="13" spans="1:8" ht="12.75">
      <c r="A13" s="204"/>
      <c r="B13" s="205"/>
      <c r="C13" s="205"/>
      <c r="D13" s="205"/>
      <c r="E13" s="205"/>
      <c r="F13" s="205"/>
      <c r="G13" s="30">
        <f t="shared" si="0"/>
        <v>0</v>
      </c>
      <c r="H13" s="209"/>
    </row>
    <row r="14" spans="1:8" ht="12.75">
      <c r="A14" s="204"/>
      <c r="B14" s="205"/>
      <c r="C14" s="205"/>
      <c r="D14" s="205"/>
      <c r="E14" s="205"/>
      <c r="F14" s="205"/>
      <c r="G14" s="30">
        <f t="shared" si="0"/>
        <v>0</v>
      </c>
      <c r="H14" s="209"/>
    </row>
    <row r="15" spans="1:8" ht="12.75">
      <c r="A15" s="26" t="s">
        <v>3849</v>
      </c>
      <c r="B15" s="32"/>
      <c r="C15" s="32"/>
      <c r="D15" s="29"/>
      <c r="E15" s="29"/>
      <c r="F15" s="29"/>
      <c r="G15" s="30"/>
      <c r="H15" s="31"/>
    </row>
    <row r="16" spans="1:8" ht="12.75">
      <c r="A16" s="204"/>
      <c r="B16" s="205"/>
      <c r="C16" s="205"/>
      <c r="D16" s="205"/>
      <c r="E16" s="205"/>
      <c r="F16" s="205"/>
      <c r="G16" s="30">
        <f aca="true" t="shared" si="1" ref="G16:G23">IF(C16*((D16-(F16*10)+(E16*4.1667))/50)&lt;0,0,C16*((D16-(F16*10)+(E16*4.1667))/50))</f>
        <v>0</v>
      </c>
      <c r="H16" s="209"/>
    </row>
    <row r="17" spans="1:8" ht="12.75">
      <c r="A17" s="204"/>
      <c r="B17" s="205"/>
      <c r="C17" s="205"/>
      <c r="D17" s="205"/>
      <c r="E17" s="205"/>
      <c r="F17" s="205"/>
      <c r="G17" s="30">
        <f t="shared" si="1"/>
        <v>0</v>
      </c>
      <c r="H17" s="209"/>
    </row>
    <row r="18" spans="1:8" ht="12.75">
      <c r="A18" s="204"/>
      <c r="B18" s="205"/>
      <c r="C18" s="205"/>
      <c r="D18" s="205"/>
      <c r="E18" s="205"/>
      <c r="F18" s="205"/>
      <c r="G18" s="30">
        <f>IF(C18*((D18-(F18*10)+(E18*4.1667))/50)&lt;0,0,C18*((D18-(F18*10)+(E18*4.1667))/50))</f>
        <v>0</v>
      </c>
      <c r="H18" s="209"/>
    </row>
    <row r="19" spans="1:8" ht="12.75">
      <c r="A19" s="204"/>
      <c r="B19" s="205"/>
      <c r="C19" s="205"/>
      <c r="D19" s="205"/>
      <c r="E19" s="205"/>
      <c r="F19" s="205"/>
      <c r="G19" s="30">
        <f t="shared" si="1"/>
        <v>0</v>
      </c>
      <c r="H19" s="209"/>
    </row>
    <row r="20" spans="1:8" ht="12.75">
      <c r="A20" s="204"/>
      <c r="B20" s="205"/>
      <c r="C20" s="205"/>
      <c r="D20" s="205"/>
      <c r="E20" s="205"/>
      <c r="F20" s="205"/>
      <c r="G20" s="30">
        <f t="shared" si="1"/>
        <v>0</v>
      </c>
      <c r="H20" s="209"/>
    </row>
    <row r="21" spans="1:8" ht="12.75">
      <c r="A21" s="204"/>
      <c r="B21" s="205"/>
      <c r="C21" s="205"/>
      <c r="D21" s="205"/>
      <c r="E21" s="205"/>
      <c r="F21" s="205"/>
      <c r="G21" s="30">
        <f>IF(C21*((D21-(F21*10)+(E21*4.1667))/50)&lt;0,0,C21*((D21-(F21*10)+(E21*4.1667))/50))</f>
        <v>0</v>
      </c>
      <c r="H21" s="209"/>
    </row>
    <row r="22" spans="1:8" ht="12.75">
      <c r="A22" s="204"/>
      <c r="B22" s="205"/>
      <c r="C22" s="205"/>
      <c r="D22" s="205"/>
      <c r="E22" s="205"/>
      <c r="F22" s="205"/>
      <c r="G22" s="30">
        <f t="shared" si="1"/>
        <v>0</v>
      </c>
      <c r="H22" s="209"/>
    </row>
    <row r="23" spans="1:8" ht="12.75">
      <c r="A23" s="204"/>
      <c r="B23" s="205"/>
      <c r="C23" s="205"/>
      <c r="D23" s="205"/>
      <c r="E23" s="205"/>
      <c r="F23" s="205"/>
      <c r="G23" s="30">
        <f t="shared" si="1"/>
        <v>0</v>
      </c>
      <c r="H23" s="209"/>
    </row>
    <row r="24" spans="1:8" ht="12.75">
      <c r="A24" s="26" t="s">
        <v>3850</v>
      </c>
      <c r="B24" s="32"/>
      <c r="C24" s="32"/>
      <c r="D24" s="29"/>
      <c r="E24" s="29"/>
      <c r="F24" s="29"/>
      <c r="G24" s="30"/>
      <c r="H24" s="31"/>
    </row>
    <row r="25" spans="1:8" ht="12.75">
      <c r="A25" s="204"/>
      <c r="B25" s="205"/>
      <c r="C25" s="205"/>
      <c r="D25" s="205"/>
      <c r="E25" s="205"/>
      <c r="F25" s="205"/>
      <c r="G25" s="30">
        <f aca="true" t="shared" si="2" ref="G25:G32">IF(C25*((D25-(F25*10)+(E25*4.1667))/50)&lt;0,0,C25*((D25-(F25*10)+(E25*4.1667))/50))</f>
        <v>0</v>
      </c>
      <c r="H25" s="209"/>
    </row>
    <row r="26" spans="1:8" ht="12.75">
      <c r="A26" s="204"/>
      <c r="B26" s="205"/>
      <c r="C26" s="205"/>
      <c r="D26" s="205"/>
      <c r="E26" s="205"/>
      <c r="F26" s="205"/>
      <c r="G26" s="30">
        <f t="shared" si="2"/>
        <v>0</v>
      </c>
      <c r="H26" s="209"/>
    </row>
    <row r="27" spans="1:8" ht="12.75">
      <c r="A27" s="204"/>
      <c r="B27" s="205"/>
      <c r="C27" s="205"/>
      <c r="D27" s="205"/>
      <c r="E27" s="205"/>
      <c r="F27" s="205"/>
      <c r="G27" s="30">
        <f t="shared" si="2"/>
        <v>0</v>
      </c>
      <c r="H27" s="209"/>
    </row>
    <row r="28" spans="1:8" ht="12.75">
      <c r="A28" s="204"/>
      <c r="B28" s="205"/>
      <c r="C28" s="205"/>
      <c r="D28" s="205"/>
      <c r="E28" s="205"/>
      <c r="F28" s="205"/>
      <c r="G28" s="30">
        <f>IF(C28*((D28-(F28*10)+(E28*4.1667))/50)&lt;0,0,C28*((D28-(F28*10)+(E28*4.1667))/50))</f>
        <v>0</v>
      </c>
      <c r="H28" s="209"/>
    </row>
    <row r="29" spans="1:8" ht="12.75">
      <c r="A29" s="204"/>
      <c r="B29" s="205"/>
      <c r="C29" s="205"/>
      <c r="D29" s="205"/>
      <c r="E29" s="205"/>
      <c r="F29" s="205"/>
      <c r="G29" s="30">
        <f>IF(C29*((D29-(F29*10)+(E29*4.1667))/50)&lt;0,0,C29*((D29-(F29*10)+(E29*4.1667))/50))</f>
        <v>0</v>
      </c>
      <c r="H29" s="209"/>
    </row>
    <row r="30" spans="1:8" ht="12.75">
      <c r="A30" s="204"/>
      <c r="B30" s="205"/>
      <c r="C30" s="205"/>
      <c r="D30" s="205"/>
      <c r="E30" s="205"/>
      <c r="F30" s="205"/>
      <c r="G30" s="30">
        <f t="shared" si="2"/>
        <v>0</v>
      </c>
      <c r="H30" s="209"/>
    </row>
    <row r="31" spans="1:8" ht="12.75">
      <c r="A31" s="204"/>
      <c r="B31" s="205"/>
      <c r="C31" s="205"/>
      <c r="D31" s="205"/>
      <c r="E31" s="205"/>
      <c r="F31" s="205"/>
      <c r="G31" s="30">
        <f t="shared" si="2"/>
        <v>0</v>
      </c>
      <c r="H31" s="209"/>
    </row>
    <row r="32" spans="1:8" ht="12.75">
      <c r="A32" s="204"/>
      <c r="B32" s="205"/>
      <c r="C32" s="205"/>
      <c r="D32" s="205"/>
      <c r="E32" s="205"/>
      <c r="F32" s="205"/>
      <c r="G32" s="30">
        <f t="shared" si="2"/>
        <v>0</v>
      </c>
      <c r="H32" s="209"/>
    </row>
    <row r="33" spans="1:8" ht="12.75">
      <c r="A33" s="26" t="s">
        <v>3851</v>
      </c>
      <c r="B33" s="32"/>
      <c r="C33" s="32"/>
      <c r="D33" s="29"/>
      <c r="E33" s="29"/>
      <c r="F33" s="29"/>
      <c r="G33" s="30"/>
      <c r="H33" s="31"/>
    </row>
    <row r="34" spans="1:8" ht="12.75">
      <c r="A34" s="204"/>
      <c r="B34" s="205"/>
      <c r="C34" s="205"/>
      <c r="D34" s="205"/>
      <c r="E34" s="205"/>
      <c r="F34" s="205"/>
      <c r="G34" s="30">
        <f>IF(C34*((D34-(F34*10)+(E34*4.1667))/50)&lt;0,0,C34*((D34-(F34*10)+(E34*4.1667))/50))</f>
        <v>0</v>
      </c>
      <c r="H34" s="209"/>
    </row>
    <row r="35" spans="1:8" ht="12.75">
      <c r="A35" s="204"/>
      <c r="B35" s="205"/>
      <c r="C35" s="205"/>
      <c r="D35" s="205"/>
      <c r="E35" s="205"/>
      <c r="F35" s="205"/>
      <c r="G35" s="30">
        <f aca="true" t="shared" si="3" ref="G35:G41">IF(C35*((D35-(F35*10)+(E35*4.1667))/50)&lt;0,0,C35*((D35-(F35*10)+(E35*4.1667))/50))</f>
        <v>0</v>
      </c>
      <c r="H35" s="209"/>
    </row>
    <row r="36" spans="1:8" ht="12.75">
      <c r="A36" s="204"/>
      <c r="B36" s="205"/>
      <c r="C36" s="205"/>
      <c r="D36" s="205"/>
      <c r="E36" s="205"/>
      <c r="F36" s="205"/>
      <c r="G36" s="30">
        <f t="shared" si="3"/>
        <v>0</v>
      </c>
      <c r="H36" s="209"/>
    </row>
    <row r="37" spans="1:8" ht="12.75">
      <c r="A37" s="204"/>
      <c r="B37" s="205"/>
      <c r="C37" s="205"/>
      <c r="D37" s="205"/>
      <c r="E37" s="205"/>
      <c r="F37" s="205"/>
      <c r="G37" s="30">
        <f t="shared" si="3"/>
        <v>0</v>
      </c>
      <c r="H37" s="209"/>
    </row>
    <row r="38" spans="1:8" ht="12.75">
      <c r="A38" s="204"/>
      <c r="B38" s="205"/>
      <c r="C38" s="205"/>
      <c r="D38" s="205"/>
      <c r="E38" s="205"/>
      <c r="F38" s="205"/>
      <c r="G38" s="30">
        <f t="shared" si="3"/>
        <v>0</v>
      </c>
      <c r="H38" s="209"/>
    </row>
    <row r="39" spans="1:8" ht="12.75">
      <c r="A39" s="204"/>
      <c r="B39" s="205"/>
      <c r="C39" s="205"/>
      <c r="D39" s="205"/>
      <c r="E39" s="205"/>
      <c r="F39" s="205"/>
      <c r="G39" s="30">
        <f t="shared" si="3"/>
        <v>0</v>
      </c>
      <c r="H39" s="209"/>
    </row>
    <row r="40" spans="1:8" ht="12.75">
      <c r="A40" s="204"/>
      <c r="B40" s="205"/>
      <c r="C40" s="205"/>
      <c r="D40" s="205"/>
      <c r="E40" s="205"/>
      <c r="F40" s="205"/>
      <c r="G40" s="30">
        <f t="shared" si="3"/>
        <v>0</v>
      </c>
      <c r="H40" s="209"/>
    </row>
    <row r="41" spans="1:8" ht="12.75">
      <c r="A41" s="204"/>
      <c r="B41" s="205"/>
      <c r="C41" s="205"/>
      <c r="D41" s="205"/>
      <c r="E41" s="205"/>
      <c r="F41" s="205"/>
      <c r="G41" s="30">
        <f t="shared" si="3"/>
        <v>0</v>
      </c>
      <c r="H41" s="209"/>
    </row>
    <row r="42" spans="1:8" ht="12.75">
      <c r="A42" s="33"/>
      <c r="B42" s="34"/>
      <c r="C42" s="34"/>
      <c r="D42" s="34"/>
      <c r="E42" s="34"/>
      <c r="F42" s="34"/>
      <c r="G42" s="34"/>
      <c r="H42" s="35"/>
    </row>
  </sheetData>
  <sheetProtection/>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sheetPr codeName="Hoja6"/>
  <dimension ref="A1:H42"/>
  <sheetViews>
    <sheetView zoomScalePageLayoutView="0" workbookViewId="0" topLeftCell="A27">
      <selection activeCell="G38" sqref="G38"/>
    </sheetView>
  </sheetViews>
  <sheetFormatPr defaultColWidth="9.140625" defaultRowHeight="12.75"/>
  <cols>
    <col min="1" max="1" width="32.7109375" style="0" customWidth="1"/>
    <col min="2" max="2" width="9.7109375" style="0" customWidth="1"/>
    <col min="3" max="6" width="10.7109375" style="0" customWidth="1"/>
    <col min="7" max="7" width="14.28125" style="0" customWidth="1"/>
    <col min="8" max="8" width="12.28125" style="0" customWidth="1"/>
  </cols>
  <sheetData>
    <row r="1" spans="1:8" ht="16.5" thickBot="1">
      <c r="A1" s="12" t="s">
        <v>1623</v>
      </c>
      <c r="B1" s="13"/>
      <c r="C1" s="13"/>
      <c r="D1" s="14"/>
      <c r="E1" s="14"/>
      <c r="F1" s="14"/>
      <c r="G1" s="14"/>
      <c r="H1" s="15"/>
    </row>
    <row r="2" spans="1:8" ht="13.5" thickBot="1">
      <c r="A2" s="16" t="s">
        <v>1890</v>
      </c>
      <c r="B2" s="17">
        <v>0</v>
      </c>
      <c r="C2" s="18"/>
      <c r="D2" s="19"/>
      <c r="E2" s="19"/>
      <c r="F2" s="19"/>
      <c r="G2" s="19"/>
      <c r="H2" s="20"/>
    </row>
    <row r="3" spans="1:8" ht="13.5" thickBot="1">
      <c r="A3" s="16" t="s">
        <v>1895</v>
      </c>
      <c r="B3" s="36">
        <f>Resumen!$D$6</f>
        <v>0</v>
      </c>
      <c r="C3" s="19"/>
      <c r="D3" s="21" t="s">
        <v>1894</v>
      </c>
      <c r="E3" s="22">
        <f>SUM(G7:G41)+SUM(H7:H41)</f>
        <v>0</v>
      </c>
      <c r="F3" s="19"/>
      <c r="G3" s="21" t="s">
        <v>1896</v>
      </c>
      <c r="H3" s="23">
        <f>B2+B3-E3</f>
        <v>0</v>
      </c>
    </row>
    <row r="4" spans="1:8" ht="14.25" customHeight="1" thickBot="1">
      <c r="A4" s="16" t="s">
        <v>1891</v>
      </c>
      <c r="B4" s="24">
        <f>SUM(G7:G14)+SUM(H7:H14)</f>
        <v>0</v>
      </c>
      <c r="C4" s="21" t="s">
        <v>1892</v>
      </c>
      <c r="D4" s="24">
        <f>SUM(G16:G23)+SUM(H16:H23)</f>
        <v>0</v>
      </c>
      <c r="E4" s="21" t="s">
        <v>1893</v>
      </c>
      <c r="F4" s="24">
        <f>SUM(G25:G32)+SUM(H25:H32)</f>
        <v>0</v>
      </c>
      <c r="G4" s="21" t="s">
        <v>3848</v>
      </c>
      <c r="H4" s="25">
        <f>SUM(G34:G41)+SUM(H34:H41)</f>
        <v>0</v>
      </c>
    </row>
    <row r="5" spans="1:8" ht="31.5" customHeight="1">
      <c r="A5" s="26" t="s">
        <v>3839</v>
      </c>
      <c r="B5" s="27" t="s">
        <v>3841</v>
      </c>
      <c r="C5" s="27" t="s">
        <v>3842</v>
      </c>
      <c r="D5" s="27" t="s">
        <v>3843</v>
      </c>
      <c r="E5" s="27" t="s">
        <v>3844</v>
      </c>
      <c r="F5" s="27" t="s">
        <v>3845</v>
      </c>
      <c r="G5" s="27" t="s">
        <v>3846</v>
      </c>
      <c r="H5" s="28" t="s">
        <v>3847</v>
      </c>
    </row>
    <row r="6" spans="1:8" ht="12.75">
      <c r="A6" s="26" t="s">
        <v>3840</v>
      </c>
      <c r="B6" s="29"/>
      <c r="C6" s="29"/>
      <c r="D6" s="29"/>
      <c r="E6" s="29"/>
      <c r="F6" s="29"/>
      <c r="G6" s="30"/>
      <c r="H6" s="31"/>
    </row>
    <row r="7" spans="1:8" ht="12.75">
      <c r="A7" s="204"/>
      <c r="B7" s="205"/>
      <c r="C7" s="205"/>
      <c r="D7" s="205"/>
      <c r="E7" s="205"/>
      <c r="F7" s="205"/>
      <c r="G7" s="30">
        <f aca="true" t="shared" si="0" ref="G7:G14">IF(C7*((D7-(F7*10)+(E7*4.1667))/50)&lt;0,0,C7*((D7-(F7*10)+(E7*4.1667))/50))</f>
        <v>0</v>
      </c>
      <c r="H7" s="209"/>
    </row>
    <row r="8" spans="1:8" ht="12.75">
      <c r="A8" s="206"/>
      <c r="B8" s="207"/>
      <c r="C8" s="205"/>
      <c r="D8" s="205"/>
      <c r="E8" s="205"/>
      <c r="F8" s="205"/>
      <c r="G8" s="30">
        <f t="shared" si="0"/>
        <v>0</v>
      </c>
      <c r="H8" s="209"/>
    </row>
    <row r="9" spans="1:8" ht="12.75">
      <c r="A9" s="204"/>
      <c r="B9" s="208"/>
      <c r="C9" s="205"/>
      <c r="D9" s="205"/>
      <c r="E9" s="205"/>
      <c r="F9" s="205"/>
      <c r="G9" s="30">
        <f t="shared" si="0"/>
        <v>0</v>
      </c>
      <c r="H9" s="209"/>
    </row>
    <row r="10" spans="1:8" ht="12.75">
      <c r="A10" s="206"/>
      <c r="B10" s="207"/>
      <c r="C10" s="205"/>
      <c r="D10" s="205"/>
      <c r="E10" s="205"/>
      <c r="F10" s="205"/>
      <c r="G10" s="30">
        <f t="shared" si="0"/>
        <v>0</v>
      </c>
      <c r="H10" s="209"/>
    </row>
    <row r="11" spans="1:8" ht="12.75">
      <c r="A11" s="204"/>
      <c r="B11" s="205"/>
      <c r="C11" s="205"/>
      <c r="D11" s="205"/>
      <c r="E11" s="205"/>
      <c r="F11" s="205"/>
      <c r="G11" s="30">
        <f t="shared" si="0"/>
        <v>0</v>
      </c>
      <c r="H11" s="209"/>
    </row>
    <row r="12" spans="1:8" ht="12.75">
      <c r="A12" s="204"/>
      <c r="B12" s="205"/>
      <c r="C12" s="205"/>
      <c r="D12" s="205"/>
      <c r="E12" s="205"/>
      <c r="F12" s="205"/>
      <c r="G12" s="30">
        <f t="shared" si="0"/>
        <v>0</v>
      </c>
      <c r="H12" s="209"/>
    </row>
    <row r="13" spans="1:8" ht="12.75">
      <c r="A13" s="204"/>
      <c r="B13" s="205"/>
      <c r="C13" s="205"/>
      <c r="D13" s="205"/>
      <c r="E13" s="205"/>
      <c r="F13" s="205"/>
      <c r="G13" s="30">
        <f t="shared" si="0"/>
        <v>0</v>
      </c>
      <c r="H13" s="209"/>
    </row>
    <row r="14" spans="1:8" ht="12.75">
      <c r="A14" s="204"/>
      <c r="B14" s="205"/>
      <c r="C14" s="205"/>
      <c r="D14" s="205"/>
      <c r="E14" s="205"/>
      <c r="F14" s="205"/>
      <c r="G14" s="30">
        <f t="shared" si="0"/>
        <v>0</v>
      </c>
      <c r="H14" s="209"/>
    </row>
    <row r="15" spans="1:8" ht="12.75">
      <c r="A15" s="26" t="s">
        <v>3849</v>
      </c>
      <c r="B15" s="32"/>
      <c r="C15" s="32"/>
      <c r="D15" s="29"/>
      <c r="E15" s="29"/>
      <c r="F15" s="29"/>
      <c r="G15" s="30"/>
      <c r="H15" s="31"/>
    </row>
    <row r="16" spans="1:8" ht="12.75">
      <c r="A16" s="204"/>
      <c r="B16" s="205"/>
      <c r="C16" s="205"/>
      <c r="D16" s="205"/>
      <c r="E16" s="205"/>
      <c r="F16" s="205"/>
      <c r="G16" s="30">
        <f aca="true" t="shared" si="1" ref="G16:G23">IF(C16*((D16-(F16*10)+(E16*4.1667))/50)&lt;0,0,C16*((D16-(F16*10)+(E16*4.1667))/50))</f>
        <v>0</v>
      </c>
      <c r="H16" s="209"/>
    </row>
    <row r="17" spans="1:8" ht="12.75">
      <c r="A17" s="204"/>
      <c r="B17" s="205"/>
      <c r="C17" s="205"/>
      <c r="D17" s="205"/>
      <c r="E17" s="205"/>
      <c r="F17" s="205"/>
      <c r="G17" s="30">
        <f t="shared" si="1"/>
        <v>0</v>
      </c>
      <c r="H17" s="209"/>
    </row>
    <row r="18" spans="1:8" ht="12.75">
      <c r="A18" s="204"/>
      <c r="B18" s="205"/>
      <c r="C18" s="205"/>
      <c r="D18" s="205"/>
      <c r="E18" s="205"/>
      <c r="F18" s="205"/>
      <c r="G18" s="30">
        <f t="shared" si="1"/>
        <v>0</v>
      </c>
      <c r="H18" s="209"/>
    </row>
    <row r="19" spans="1:8" ht="12.75">
      <c r="A19" s="204"/>
      <c r="B19" s="205"/>
      <c r="C19" s="205"/>
      <c r="D19" s="205"/>
      <c r="E19" s="205"/>
      <c r="F19" s="205"/>
      <c r="G19" s="30">
        <f t="shared" si="1"/>
        <v>0</v>
      </c>
      <c r="H19" s="209"/>
    </row>
    <row r="20" spans="1:8" ht="12.75">
      <c r="A20" s="204"/>
      <c r="B20" s="205"/>
      <c r="C20" s="205"/>
      <c r="D20" s="205"/>
      <c r="E20" s="205"/>
      <c r="F20" s="205"/>
      <c r="G20" s="30">
        <f>IF(C20*((D20-(F20*10)+(E20*4.1667))/50)&lt;0,0,C20*((D20-(F20*10)+(E20*4.1667))/50))</f>
        <v>0</v>
      </c>
      <c r="H20" s="209"/>
    </row>
    <row r="21" spans="1:8" ht="12.75">
      <c r="A21" s="204"/>
      <c r="B21" s="205"/>
      <c r="C21" s="205"/>
      <c r="D21" s="205"/>
      <c r="E21" s="205"/>
      <c r="F21" s="205"/>
      <c r="G21" s="30">
        <f>IF(C21*((D21-(F21*10)+(E21*4.1667))/50)&lt;0,0,C21*((D21-(F21*10)+(E21*4.1667))/50))</f>
        <v>0</v>
      </c>
      <c r="H21" s="209"/>
    </row>
    <row r="22" spans="1:8" ht="12.75">
      <c r="A22" s="204"/>
      <c r="B22" s="205"/>
      <c r="C22" s="205"/>
      <c r="D22" s="205"/>
      <c r="E22" s="205"/>
      <c r="F22" s="205"/>
      <c r="G22" s="30">
        <f t="shared" si="1"/>
        <v>0</v>
      </c>
      <c r="H22" s="209"/>
    </row>
    <row r="23" spans="1:8" ht="12.75">
      <c r="A23" s="204"/>
      <c r="B23" s="205"/>
      <c r="C23" s="205"/>
      <c r="D23" s="205"/>
      <c r="E23" s="205"/>
      <c r="F23" s="205"/>
      <c r="G23" s="30">
        <f t="shared" si="1"/>
        <v>0</v>
      </c>
      <c r="H23" s="209"/>
    </row>
    <row r="24" spans="1:8" ht="12.75">
      <c r="A24" s="26" t="s">
        <v>3850</v>
      </c>
      <c r="B24" s="32"/>
      <c r="C24" s="32"/>
      <c r="D24" s="29"/>
      <c r="E24" s="29"/>
      <c r="F24" s="29"/>
      <c r="G24" s="30"/>
      <c r="H24" s="31"/>
    </row>
    <row r="25" spans="1:8" ht="12.75">
      <c r="A25" s="204"/>
      <c r="B25" s="205"/>
      <c r="C25" s="205"/>
      <c r="D25" s="205"/>
      <c r="E25" s="205"/>
      <c r="F25" s="205"/>
      <c r="G25" s="30">
        <f aca="true" t="shared" si="2" ref="G25:G32">IF(C25*((D25-(F25*10)+(E25*4.1667))/50)&lt;0,0,C25*((D25-(F25*10)+(E25*4.1667))/50))</f>
        <v>0</v>
      </c>
      <c r="H25" s="209"/>
    </row>
    <row r="26" spans="1:8" ht="12.75">
      <c r="A26" s="204"/>
      <c r="B26" s="205"/>
      <c r="C26" s="205"/>
      <c r="D26" s="205"/>
      <c r="E26" s="205"/>
      <c r="F26" s="205"/>
      <c r="G26" s="30">
        <f t="shared" si="2"/>
        <v>0</v>
      </c>
      <c r="H26" s="209"/>
    </row>
    <row r="27" spans="1:8" ht="12.75">
      <c r="A27" s="204"/>
      <c r="B27" s="205"/>
      <c r="C27" s="205"/>
      <c r="D27" s="205"/>
      <c r="E27" s="205"/>
      <c r="F27" s="205"/>
      <c r="G27" s="30">
        <f t="shared" si="2"/>
        <v>0</v>
      </c>
      <c r="H27" s="209"/>
    </row>
    <row r="28" spans="1:8" ht="12.75">
      <c r="A28" s="204"/>
      <c r="B28" s="205"/>
      <c r="C28" s="205"/>
      <c r="D28" s="205"/>
      <c r="E28" s="205"/>
      <c r="F28" s="205"/>
      <c r="G28" s="30">
        <f t="shared" si="2"/>
        <v>0</v>
      </c>
      <c r="H28" s="209"/>
    </row>
    <row r="29" spans="1:8" ht="12.75">
      <c r="A29" s="204"/>
      <c r="B29" s="205"/>
      <c r="C29" s="205"/>
      <c r="D29" s="205"/>
      <c r="E29" s="205"/>
      <c r="F29" s="205"/>
      <c r="G29" s="30">
        <f t="shared" si="2"/>
        <v>0</v>
      </c>
      <c r="H29" s="209"/>
    </row>
    <row r="30" spans="1:8" ht="12.75">
      <c r="A30" s="204"/>
      <c r="B30" s="205"/>
      <c r="C30" s="205"/>
      <c r="D30" s="205"/>
      <c r="E30" s="205"/>
      <c r="F30" s="205"/>
      <c r="G30" s="30">
        <f t="shared" si="2"/>
        <v>0</v>
      </c>
      <c r="H30" s="209"/>
    </row>
    <row r="31" spans="1:8" ht="12.75">
      <c r="A31" s="204"/>
      <c r="B31" s="205"/>
      <c r="C31" s="205"/>
      <c r="D31" s="205"/>
      <c r="E31" s="205"/>
      <c r="F31" s="205"/>
      <c r="G31" s="30">
        <f t="shared" si="2"/>
        <v>0</v>
      </c>
      <c r="H31" s="209"/>
    </row>
    <row r="32" spans="1:8" ht="12.75">
      <c r="A32" s="204"/>
      <c r="B32" s="205"/>
      <c r="C32" s="205"/>
      <c r="D32" s="205"/>
      <c r="E32" s="205"/>
      <c r="F32" s="205"/>
      <c r="G32" s="30">
        <f t="shared" si="2"/>
        <v>0</v>
      </c>
      <c r="H32" s="209"/>
    </row>
    <row r="33" spans="1:8" ht="12.75">
      <c r="A33" s="26" t="s">
        <v>3851</v>
      </c>
      <c r="B33" s="32"/>
      <c r="C33" s="32"/>
      <c r="D33" s="29"/>
      <c r="E33" s="29"/>
      <c r="F33" s="29"/>
      <c r="G33" s="30"/>
      <c r="H33" s="31"/>
    </row>
    <row r="34" spans="1:8" ht="12.75">
      <c r="A34" s="204"/>
      <c r="B34" s="205"/>
      <c r="C34" s="205"/>
      <c r="D34" s="205"/>
      <c r="E34" s="205"/>
      <c r="F34" s="205"/>
      <c r="G34" s="30">
        <f>IF(C34*((D34-(F34*10)+(E34*4.1667))/50)&lt;0,0,C34*((D34-(F34*10)+(E34*4.1667))/50))</f>
        <v>0</v>
      </c>
      <c r="H34" s="209"/>
    </row>
    <row r="35" spans="1:8" ht="12.75">
      <c r="A35" s="204"/>
      <c r="B35" s="205"/>
      <c r="C35" s="205"/>
      <c r="D35" s="205"/>
      <c r="E35" s="205"/>
      <c r="F35" s="205"/>
      <c r="G35" s="30">
        <f aca="true" t="shared" si="3" ref="G35:G41">IF(C35*((D35-(F35*10)+(E35*4.1667))/50)&lt;0,0,C35*((D35-(F35*10)+(E35*4.1667))/50))</f>
        <v>0</v>
      </c>
      <c r="H35" s="209"/>
    </row>
    <row r="36" spans="1:8" ht="12.75">
      <c r="A36" s="204"/>
      <c r="B36" s="205"/>
      <c r="C36" s="205"/>
      <c r="D36" s="205"/>
      <c r="E36" s="205"/>
      <c r="F36" s="205"/>
      <c r="G36" s="30">
        <f t="shared" si="3"/>
        <v>0</v>
      </c>
      <c r="H36" s="209"/>
    </row>
    <row r="37" spans="1:8" ht="12.75">
      <c r="A37" s="204"/>
      <c r="B37" s="205"/>
      <c r="C37" s="205"/>
      <c r="D37" s="205"/>
      <c r="E37" s="205"/>
      <c r="F37" s="205"/>
      <c r="G37" s="30">
        <f t="shared" si="3"/>
        <v>0</v>
      </c>
      <c r="H37" s="209"/>
    </row>
    <row r="38" spans="1:8" ht="12.75">
      <c r="A38" s="204"/>
      <c r="B38" s="205"/>
      <c r="C38" s="205"/>
      <c r="D38" s="205"/>
      <c r="E38" s="205"/>
      <c r="F38" s="205"/>
      <c r="G38" s="30">
        <f t="shared" si="3"/>
        <v>0</v>
      </c>
      <c r="H38" s="209"/>
    </row>
    <row r="39" spans="1:8" ht="12.75">
      <c r="A39" s="204"/>
      <c r="B39" s="205"/>
      <c r="C39" s="205"/>
      <c r="D39" s="205"/>
      <c r="E39" s="205"/>
      <c r="F39" s="205"/>
      <c r="G39" s="30">
        <f t="shared" si="3"/>
        <v>0</v>
      </c>
      <c r="H39" s="209"/>
    </row>
    <row r="40" spans="1:8" ht="12.75">
      <c r="A40" s="204"/>
      <c r="B40" s="205"/>
      <c r="C40" s="205"/>
      <c r="D40" s="205"/>
      <c r="E40" s="205"/>
      <c r="F40" s="205"/>
      <c r="G40" s="30">
        <f t="shared" si="3"/>
        <v>0</v>
      </c>
      <c r="H40" s="209"/>
    </row>
    <row r="41" spans="1:8" ht="12.75">
      <c r="A41" s="204"/>
      <c r="B41" s="205"/>
      <c r="C41" s="205"/>
      <c r="D41" s="205"/>
      <c r="E41" s="205"/>
      <c r="F41" s="205"/>
      <c r="G41" s="30">
        <f t="shared" si="3"/>
        <v>0</v>
      </c>
      <c r="H41" s="209"/>
    </row>
    <row r="42" spans="1:8" ht="12.75">
      <c r="A42" s="33"/>
      <c r="B42" s="34"/>
      <c r="C42" s="34"/>
      <c r="D42" s="34"/>
      <c r="E42" s="34"/>
      <c r="F42" s="34"/>
      <c r="G42" s="34"/>
      <c r="H42" s="35"/>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Diario y Calculadora de Points WW</dc:title>
  <dc:subject>enFemenino.com - Las mujeres tienen un punto en común</dc:subject>
  <dc:creator>Monica / revisado y ampliado por Margarita (Iolusia)</dc:creator>
  <cp:keywords/>
  <dc:description/>
  <cp:lastModifiedBy>Ferran</cp:lastModifiedBy>
  <dcterms:created xsi:type="dcterms:W3CDTF">2002-09-14T14:27:58Z</dcterms:created>
  <dcterms:modified xsi:type="dcterms:W3CDTF">2008-06-09T13:49:28Z</dcterms:modified>
  <cp:category/>
  <cp:version/>
  <cp:contentType/>
  <cp:contentStatus/>
</cp:coreProperties>
</file>